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https://kappaservizisrl.sharepoint.com/KappaServizi/Documenti condivisi/UFFICIO CONDIVISA/02-Young volley/2026/01 - Allegati d'iscrizione/MAGGIO/"/>
    </mc:Choice>
  </mc:AlternateContent>
  <xr:revisionPtr revIDLastSave="257" documentId="13_ncr:1_{B54815C4-6284-1243-8C63-7F914358DAEC}" xr6:coauthVersionLast="47" xr6:coauthVersionMax="47" xr10:uidLastSave="{2CDBD14D-93BF-F749-9761-79BDDBC1BCA1}"/>
  <bookViews>
    <workbookView xWindow="1240" yWindow="500" windowWidth="37160" windowHeight="19420" activeTab="2" xr2:uid="{00000000-000D-0000-FFFF-FFFF00000000}"/>
  </bookViews>
  <sheets>
    <sheet name="PREZZI" sheetId="11" r:id="rId1"/>
    <sheet name="MODALITÀ PAGAMENTO" sheetId="10" r:id="rId2"/>
    <sheet name="ROOMING list - da compilare" sheetId="17" r:id="rId3"/>
  </sheets>
  <definedNames>
    <definedName name="_03_gen" localSheetId="2">'ROOMING list - da compilare'!$G$4</definedName>
    <definedName name="_03_gen">#REF!</definedName>
    <definedName name="_xlnm.Print_Titles" localSheetId="2">'ROOMING list - da compilare'!$2:$3</definedName>
    <definedName name="xvz1" localSheetId="2">#REF!</definedName>
    <definedName name="xvz1">#REF!</definedName>
    <definedName name="xyk1" localSheetId="2">#REF!</definedName>
    <definedName name="xyk1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1" l="1"/>
  <c r="K4" i="17"/>
  <c r="Q4" i="17" s="1"/>
  <c r="K5" i="17"/>
  <c r="T5" i="17" s="1"/>
  <c r="V67" i="17"/>
  <c r="R67" i="17"/>
  <c r="AI3" i="17"/>
  <c r="AH3" i="17"/>
  <c r="AH11" i="17" s="1"/>
  <c r="AG3" i="17"/>
  <c r="AG11" i="17" s="1"/>
  <c r="AF3" i="17"/>
  <c r="AI2" i="17"/>
  <c r="AH2" i="17"/>
  <c r="AG2" i="17"/>
  <c r="AF2" i="17"/>
  <c r="K7" i="17"/>
  <c r="AI12" i="17"/>
  <c r="AF11" i="17"/>
  <c r="K6" i="17"/>
  <c r="Q6" i="17" s="1"/>
  <c r="K53" i="17"/>
  <c r="T53" i="17"/>
  <c r="K52" i="17"/>
  <c r="T52" i="17"/>
  <c r="K47" i="17"/>
  <c r="T47" i="17"/>
  <c r="K46" i="17"/>
  <c r="T46" i="17"/>
  <c r="K45" i="17"/>
  <c r="Q45" i="17"/>
  <c r="K44" i="17"/>
  <c r="Q44" i="17"/>
  <c r="V44" i="17" s="1"/>
  <c r="K43" i="17"/>
  <c r="T43" i="17"/>
  <c r="K42" i="17"/>
  <c r="Q42" i="17"/>
  <c r="K41" i="17"/>
  <c r="Q41" i="17"/>
  <c r="T41" i="17"/>
  <c r="K40" i="17"/>
  <c r="T40" i="17"/>
  <c r="Q40" i="17"/>
  <c r="K39" i="17"/>
  <c r="Q39" i="17"/>
  <c r="K38" i="17"/>
  <c r="Q38" i="17"/>
  <c r="K37" i="17"/>
  <c r="T37" i="17"/>
  <c r="K36" i="17"/>
  <c r="T36" i="17"/>
  <c r="Q36" i="17"/>
  <c r="V36" i="17" s="1"/>
  <c r="K35" i="17"/>
  <c r="Q35" i="17"/>
  <c r="V35" i="17" s="1"/>
  <c r="K34" i="17"/>
  <c r="Q34" i="17"/>
  <c r="K33" i="17"/>
  <c r="T33" i="17"/>
  <c r="K32" i="17"/>
  <c r="Q32" i="17"/>
  <c r="K31" i="17"/>
  <c r="Q31" i="17"/>
  <c r="V31" i="17" s="1"/>
  <c r="K30" i="17"/>
  <c r="Q30" i="17"/>
  <c r="V30" i="17" s="1"/>
  <c r="K29" i="17"/>
  <c r="T29" i="17"/>
  <c r="K28" i="17"/>
  <c r="Q28" i="17"/>
  <c r="K54" i="17"/>
  <c r="T54" i="17"/>
  <c r="K51" i="17"/>
  <c r="T51" i="17"/>
  <c r="K50" i="17"/>
  <c r="T50" i="17"/>
  <c r="K49" i="17"/>
  <c r="T49" i="17"/>
  <c r="K48" i="17"/>
  <c r="T48" i="17"/>
  <c r="K27" i="17"/>
  <c r="Q27" i="17"/>
  <c r="V27" i="17" s="1"/>
  <c r="K26" i="17"/>
  <c r="T26" i="17"/>
  <c r="K25" i="17"/>
  <c r="Q25" i="17"/>
  <c r="V25" i="17" s="1"/>
  <c r="T25" i="17"/>
  <c r="K24" i="17"/>
  <c r="Q24" i="17"/>
  <c r="K23" i="17"/>
  <c r="T23" i="17"/>
  <c r="K22" i="17"/>
  <c r="Q22" i="17"/>
  <c r="K21" i="17"/>
  <c r="T21" i="17"/>
  <c r="K20" i="17"/>
  <c r="T20" i="17"/>
  <c r="K19" i="17"/>
  <c r="T19" i="17"/>
  <c r="K18" i="17"/>
  <c r="Q18" i="17"/>
  <c r="K56" i="17"/>
  <c r="T56" i="17"/>
  <c r="K55" i="17"/>
  <c r="Q55" i="17"/>
  <c r="K59" i="17"/>
  <c r="T59" i="17"/>
  <c r="K58" i="17"/>
  <c r="T58" i="17"/>
  <c r="K57" i="17"/>
  <c r="T57" i="17"/>
  <c r="K17" i="17"/>
  <c r="T17" i="17"/>
  <c r="K64" i="17"/>
  <c r="T64" i="17"/>
  <c r="K63" i="17"/>
  <c r="Q63" i="17"/>
  <c r="K62" i="17"/>
  <c r="Q62" i="17"/>
  <c r="T62" i="17"/>
  <c r="K61" i="17"/>
  <c r="T61" i="17"/>
  <c r="K60" i="17"/>
  <c r="T60" i="17"/>
  <c r="K16" i="17"/>
  <c r="Q16" i="17"/>
  <c r="K15" i="17"/>
  <c r="T15" i="17"/>
  <c r="K14" i="17"/>
  <c r="T14" i="17"/>
  <c r="K13" i="17"/>
  <c r="T13" i="17"/>
  <c r="K12" i="17"/>
  <c r="T12" i="17"/>
  <c r="Q12" i="17"/>
  <c r="K11" i="17"/>
  <c r="T11" i="17"/>
  <c r="K10" i="17"/>
  <c r="T10" i="17"/>
  <c r="K9" i="17"/>
  <c r="T9" i="17"/>
  <c r="K8" i="17"/>
  <c r="T8" i="17"/>
  <c r="T7" i="17"/>
  <c r="P65" i="17"/>
  <c r="O65" i="17"/>
  <c r="N65" i="17"/>
  <c r="M65" i="17"/>
  <c r="L65" i="17"/>
  <c r="F65" i="17"/>
  <c r="A65" i="17"/>
  <c r="Q64" i="17"/>
  <c r="V64" i="17" s="1"/>
  <c r="AF7" i="17"/>
  <c r="AH7" i="17"/>
  <c r="AI11" i="17"/>
  <c r="T30" i="17"/>
  <c r="Q29" i="17"/>
  <c r="Q37" i="17"/>
  <c r="Q43" i="17"/>
  <c r="V43" i="17" s="1"/>
  <c r="Q46" i="17"/>
  <c r="V46" i="17" s="1"/>
  <c r="T32" i="17"/>
  <c r="T34" i="17"/>
  <c r="T38" i="17"/>
  <c r="T42" i="17"/>
  <c r="T45" i="17"/>
  <c r="Q19" i="17"/>
  <c r="Q21" i="17"/>
  <c r="V21" i="17" s="1"/>
  <c r="Q26" i="17"/>
  <c r="Q49" i="17"/>
  <c r="V49" i="17" s="1"/>
  <c r="Q50" i="17"/>
  <c r="V50" i="17" s="1"/>
  <c r="Q51" i="17"/>
  <c r="T18" i="17"/>
  <c r="T22" i="17"/>
  <c r="T27" i="17"/>
  <c r="T63" i="17"/>
  <c r="Q57" i="17"/>
  <c r="V57" i="17" s="1"/>
  <c r="Q58" i="17"/>
  <c r="V58" i="17" s="1"/>
  <c r="Q59" i="17"/>
  <c r="V59" i="17" s="1"/>
  <c r="Q7" i="17"/>
  <c r="V7" i="17" s="1"/>
  <c r="Q10" i="17"/>
  <c r="Q8" i="17"/>
  <c r="V8" i="17" s="1"/>
  <c r="Q60" i="17"/>
  <c r="T16" i="17"/>
  <c r="Q9" i="17"/>
  <c r="V9" i="17" s="1"/>
  <c r="Q15" i="17"/>
  <c r="V15" i="17" s="1"/>
  <c r="AG7" i="17"/>
  <c r="T28" i="17"/>
  <c r="Q17" i="17"/>
  <c r="V17" i="17" s="1"/>
  <c r="T44" i="17"/>
  <c r="Q52" i="17"/>
  <c r="V52" i="17" s="1"/>
  <c r="Q13" i="17"/>
  <c r="Q11" i="17"/>
  <c r="V11" i="17" s="1"/>
  <c r="Q56" i="17"/>
  <c r="V56" i="17" s="1"/>
  <c r="Q23" i="17"/>
  <c r="V23" i="17" s="1"/>
  <c r="Q33" i="17"/>
  <c r="T24" i="17"/>
  <c r="Q48" i="17"/>
  <c r="Q61" i="17"/>
  <c r="V61" i="17" s="1"/>
  <c r="Q14" i="17"/>
  <c r="T55" i="17"/>
  <c r="Q20" i="17"/>
  <c r="V20" i="17" s="1"/>
  <c r="Q54" i="17"/>
  <c r="V54" i="17" s="1"/>
  <c r="T31" i="17"/>
  <c r="T35" i="17"/>
  <c r="T39" i="17"/>
  <c r="Q47" i="17"/>
  <c r="V47" i="17" s="1"/>
  <c r="Q53" i="17"/>
  <c r="V53" i="17" s="1"/>
  <c r="V42" i="17"/>
  <c r="Q5" i="17" l="1"/>
  <c r="V5" i="17" s="1"/>
  <c r="T6" i="17"/>
  <c r="V6" i="17" s="1"/>
  <c r="T4" i="17"/>
  <c r="V4" i="17" s="1"/>
  <c r="V51" i="17"/>
  <c r="V34" i="17"/>
  <c r="V14" i="17"/>
  <c r="V13" i="17"/>
  <c r="V26" i="17"/>
  <c r="V55" i="17"/>
  <c r="V24" i="17"/>
  <c r="V38" i="17"/>
  <c r="V41" i="17"/>
  <c r="V45" i="17"/>
  <c r="V48" i="17"/>
  <c r="V60" i="17"/>
  <c r="V19" i="17"/>
  <c r="V37" i="17"/>
  <c r="V12" i="17"/>
  <c r="V62" i="17"/>
  <c r="V39" i="17"/>
  <c r="V29" i="17"/>
  <c r="V16" i="17"/>
  <c r="V28" i="17"/>
  <c r="V32" i="17"/>
  <c r="V33" i="17"/>
  <c r="V10" i="17"/>
  <c r="V63" i="17"/>
  <c r="V18" i="17"/>
  <c r="V22" i="17"/>
  <c r="V40" i="17"/>
  <c r="Q65" i="17" l="1"/>
  <c r="T65" i="17"/>
  <c r="V65" i="17"/>
  <c r="V68" i="17" s="1"/>
</calcChain>
</file>

<file path=xl/sharedStrings.xml><?xml version="1.0" encoding="utf-8"?>
<sst xmlns="http://schemas.openxmlformats.org/spreadsheetml/2006/main" count="350" uniqueCount="122">
  <si>
    <t>Camera</t>
  </si>
  <si>
    <t>data
arrivo</t>
  </si>
  <si>
    <t>data
partenza</t>
  </si>
  <si>
    <t>N°
Notti</t>
  </si>
  <si>
    <t>Pacchetto</t>
  </si>
  <si>
    <t>Pasto
extra</t>
  </si>
  <si>
    <t>Totale</t>
  </si>
  <si>
    <t>note</t>
  </si>
  <si>
    <t>per pranzo</t>
  </si>
  <si>
    <t>No</t>
  </si>
  <si>
    <t>per cena</t>
  </si>
  <si>
    <t>dopo pranzo</t>
  </si>
  <si>
    <t>-</t>
  </si>
  <si>
    <t xml:space="preserve">Notti </t>
  </si>
  <si>
    <t xml:space="preserve">Singola </t>
  </si>
  <si>
    <t>dopo cena</t>
  </si>
  <si>
    <t xml:space="preserve">Pasto extra </t>
  </si>
  <si>
    <t xml:space="preserve">Camera 19.30 </t>
  </si>
  <si>
    <t>Sì</t>
  </si>
  <si>
    <t>multipla atleti</t>
  </si>
  <si>
    <t>multipla accompagnatori</t>
  </si>
  <si>
    <t>doppia atleti</t>
  </si>
  <si>
    <t>doppia accompagnatori</t>
  </si>
  <si>
    <t>0-2 anni</t>
  </si>
  <si>
    <t>3-4 anni</t>
  </si>
  <si>
    <t>5-10 anni doppia</t>
  </si>
  <si>
    <t>5-10 anni multipla</t>
  </si>
  <si>
    <t xml:space="preserve">Cognome </t>
  </si>
  <si>
    <t>Nome</t>
  </si>
  <si>
    <t>Data di nascita</t>
  </si>
  <si>
    <t>Luogo di nascita</t>
  </si>
  <si>
    <t>Accomp
agnatori</t>
  </si>
  <si>
    <t>Accomp
5-10 anni</t>
  </si>
  <si>
    <t>Accomp 3-4 anni</t>
  </si>
  <si>
    <t>Accomp 0-2 anni</t>
  </si>
  <si>
    <t>INSERIRE NOME E COGNOME DI TUTTI I PARTECIPANTI SUDDIVISI PER CAMERA</t>
  </si>
  <si>
    <t xml:space="preserve">SALDO </t>
  </si>
  <si>
    <t>ISCRIZIONI E ORGANIZZAZIONE ALBERGHIERA</t>
  </si>
  <si>
    <t>Iscrizioni e pagamenti:</t>
  </si>
  <si>
    <t>Acconto:</t>
  </si>
  <si>
    <t>Turismhotels Soc. Coop.va</t>
  </si>
  <si>
    <t>RomagnaBanca - Bellaria</t>
  </si>
  <si>
    <t>Codice IBAN: IT50V0885267710010050010324</t>
  </si>
  <si>
    <t>Gratuità:</t>
  </si>
  <si>
    <t>I partecipanti che non usufruiscono dell’hotel devono essere inseriti nella scheda d'iscrizione Società del loro gruppo e salderanno la quota</t>
  </si>
  <si>
    <t>direttamente al check-in.</t>
  </si>
  <si>
    <t>Al momento del saldo riceveranno i braccialetti identificativi con i quali potranno partecipare alle gare ed usufruire degli sconti.</t>
  </si>
  <si>
    <t>Si informa che è possibile far alloggiare atleti e accompagnatori in alberghi diversi ma vicini</t>
  </si>
  <si>
    <t>In questo caso, tali accompagnatori, verranno comunque conteggiati nel calcolo delle gratuità maturate con la propria Società</t>
  </si>
  <si>
    <t>Per accompagnatori si intendono allenatori, dirigenti e familiari al seguito </t>
  </si>
  <si>
    <t>PREZZI PER PERIODO DI PERMANENZA ALL'EVENTO</t>
  </si>
  <si>
    <t>ATLETI</t>
  </si>
  <si>
    <t>:</t>
  </si>
  <si>
    <t xml:space="preserve">RIDUZIONI (per bambini non giocatori in camera con due persone paganti quota intera accompagnatori) </t>
  </si>
  <si>
    <t>bambini 0/2 anni</t>
  </si>
  <si>
    <t>SUPPLEMENTI</t>
  </si>
  <si>
    <t>Il supplemento per la camera a disposizione l'ultimo giorno deve essere versato da tutti i componenti della stanza.</t>
  </si>
  <si>
    <t xml:space="preserve">- </t>
  </si>
  <si>
    <t>LA QUOTA COMPRENDE</t>
  </si>
  <si>
    <t>Soggiorno in hotel 3 stelle con trattamento di pensione completa con acqua ai pasti. Gli adulti saranno alloggiati in camere doppie e i bambini in multiple (3/4 persone)</t>
  </si>
  <si>
    <t>Partecipazione a tutte le giornate di gare</t>
  </si>
  <si>
    <t>Partecipazione ai giochi e all'animazione collaterale</t>
  </si>
  <si>
    <t>Giochi e gare anche per gli accompagnatori</t>
  </si>
  <si>
    <t>T-shirt ricordo per tutti</t>
  </si>
  <si>
    <t>Feste e spettacoli serali</t>
  </si>
  <si>
    <t>Riduzioni su servizi ai bar e agli stabilimenti balneari convenzionati</t>
  </si>
  <si>
    <t>Tesseramento/Assicurazione presso ente sportivo Opes (solo atleti)</t>
  </si>
  <si>
    <t>primo 
pasto</t>
  </si>
  <si>
    <t>ultimo 
pasto</t>
  </si>
  <si>
    <t>ACCOMP.</t>
  </si>
  <si>
    <t xml:space="preserve">Atleti </t>
  </si>
  <si>
    <t>info@active-hotels.it- tel. 0541 347329</t>
  </si>
  <si>
    <t>INFO (ORARIO UFFICIO)</t>
  </si>
  <si>
    <t>Supplemento giornaliero per soggiorno in camera doppia ad uso singola</t>
  </si>
  <si>
    <t>IMPORTANTE</t>
  </si>
  <si>
    <t>bambini 5/10 anni non giocatori 40% di sconto sul pacchetto accompagnatori</t>
  </si>
  <si>
    <t>camera a disposizione l'ultimo giorno fino alle 19.30, prezzo a persona - DA RICHIEDERE PRIMA DELL'ARRIVO</t>
  </si>
  <si>
    <t>TIPOLOGIA DI CAMERA: singola (doppia ad uso singola DUS), doppia, tripla ecc</t>
  </si>
  <si>
    <t>Supplemento 
camera doppia 
ad uso singola (DUS)</t>
  </si>
  <si>
    <t>Per richieste particolari accordarsi direttamente con l'ufficio di Active Hotels.</t>
  </si>
  <si>
    <t>N° 2 notti</t>
  </si>
  <si>
    <t xml:space="preserve">N° 3 notti </t>
  </si>
  <si>
    <t xml:space="preserve">N° 1 notte </t>
  </si>
  <si>
    <t>FORMULA</t>
  </si>
  <si>
    <t>tripla</t>
  </si>
  <si>
    <t>celiaco</t>
  </si>
  <si>
    <t xml:space="preserve">Nome Società: </t>
  </si>
  <si>
    <t>Nome Responsabile:</t>
  </si>
  <si>
    <t>Per la compilazione di alcuni campi è necessario utilizzare il menù a tendina presente nella cella - compilare solo le celle bianche</t>
  </si>
  <si>
    <t>Esempio nome 1</t>
  </si>
  <si>
    <t>Esempio nome 2</t>
  </si>
  <si>
    <t>Esempio nome 3</t>
  </si>
  <si>
    <t xml:space="preserve">Cellulare: </t>
  </si>
  <si>
    <t>Mail:</t>
  </si>
  <si>
    <t xml:space="preserve">N° 4 notti </t>
  </si>
  <si>
    <r>
      <t xml:space="preserve">Codice Fiscale
</t>
    </r>
    <r>
      <rPr>
        <sz val="8"/>
        <rFont val="Raleway"/>
      </rPr>
      <t xml:space="preserve">(solo per atleti Under e Mini per tesseramento) </t>
    </r>
  </si>
  <si>
    <r>
      <rPr>
        <b/>
        <sz val="14"/>
        <rFont val="Raleway"/>
      </rPr>
      <t>Solo le celle in bianco sono da compilare</t>
    </r>
    <r>
      <rPr>
        <b/>
        <sz val="10"/>
        <rFont val="Raleway"/>
      </rPr>
      <t xml:space="preserve">
AGGIUNGERE RIGHE: </t>
    </r>
    <r>
      <rPr>
        <sz val="10"/>
        <rFont val="Raleway"/>
      </rPr>
      <t xml:space="preserve">selezionare una riga (dalla riga n.20) evitando quella vicina ai totali, cliccare "Copia" e successivamente "inserisci".
</t>
    </r>
    <r>
      <rPr>
        <b/>
        <sz val="10"/>
        <rFont val="Raleway"/>
      </rPr>
      <t>ELIMINA RIGHE:</t>
    </r>
    <r>
      <rPr>
        <sz val="10"/>
        <rFont val="Raleway"/>
      </rPr>
      <t xml:space="preserve"> selezionare la riga che si vuole eliminare e cliccare su "Elimina".</t>
    </r>
  </si>
  <si>
    <t>I DATI ANAGRAFICI SONO NECESSARI PER IL TESSERAMENTO OPES (ATLETI) E PER L'HOTEL.</t>
  </si>
  <si>
    <r>
      <t xml:space="preserve">Il saldo totale dovrà essere effettuato entro il </t>
    </r>
    <r>
      <rPr>
        <b/>
        <sz val="11"/>
        <rFont val="Raleway"/>
      </rPr>
      <t>10 Aprile.</t>
    </r>
    <r>
      <rPr>
        <sz val="11"/>
        <rFont val="Raleway"/>
      </rPr>
      <t xml:space="preserve"> Per richieste particolari accordarsi direttamente con l'ufficio di Active Hotels.
Il conteggio dettagliato e l'importo vi verrà comunicato sucessivamente da Active Hotels.</t>
    </r>
  </si>
  <si>
    <r>
      <rPr>
        <b/>
        <sz val="11"/>
        <rFont val="Raleway"/>
      </rPr>
      <t>Quote di partecipazione solo tornei senza hotel</t>
    </r>
    <r>
      <rPr>
        <sz val="11"/>
        <rFont val="Raleway"/>
      </rPr>
      <t xml:space="preserve"> (ad es. camperisti appartenenti a qualche società iscritta o squadre locali):</t>
    </r>
  </si>
  <si>
    <t>L'iscrizione sarà formalizzata solo al ricevimento dell'acconto tramite bonifico bancario, della registrazione online e della rooming list compilata.</t>
  </si>
  <si>
    <r>
      <t>È prevista una gratuità per ogni 20 partecipanti paganti intero</t>
    </r>
    <r>
      <rPr>
        <b/>
        <sz val="11"/>
        <rFont val="Raleway"/>
      </rPr>
      <t xml:space="preserve"> (esclusi i supplementi)</t>
    </r>
    <r>
      <rPr>
        <sz val="11"/>
        <rFont val="Raleway"/>
      </rPr>
      <t>.</t>
    </r>
  </si>
  <si>
    <t>€ 35,00 (tornei Under, S3 Mini, Accompagnatori)</t>
  </si>
  <si>
    <t>QUOTE DI PARTECIPAZIONE INDIVIDUALI ALL INCLUSIVE</t>
  </si>
  <si>
    <t>GRATUITÀ</t>
  </si>
  <si>
    <t>Camera 
fino alle 19.30</t>
  </si>
  <si>
    <t>Tutti i dati forniti saranno trattati nel rispetto del Reg. UE 2016/679 sulla tutela dei dati personali</t>
  </si>
  <si>
    <t>Piadina Party finale</t>
  </si>
  <si>
    <t>Pagamento del saldo</t>
  </si>
  <si>
    <t>Sucessivamente vi verrà comunicata la conferma dell'albergo in cui alloggerete.</t>
  </si>
  <si>
    <t>Il versamento dell'acconto è pari € 50,00 a persona da versare tramite bonifico bancario a:</t>
  </si>
  <si>
    <t>Sarà necessario il versamento di un acconto pari € 50,00 a persona all'atto dell'iscrizione
Si chiede la copia contabile del bonifico effettuato all'indirizzo info@active-hotels.it.</t>
  </si>
  <si>
    <t>Pasto aggiuntivo</t>
  </si>
  <si>
    <t>bambini 3/4 anni, € 15,00 al giorno</t>
  </si>
  <si>
    <t>RECESSI</t>
  </si>
  <si>
    <r>
      <t xml:space="preserve">Le </t>
    </r>
    <r>
      <rPr>
        <b/>
        <sz val="11"/>
        <rFont val="Raleway"/>
      </rPr>
      <t>iscrizioni termineranno il 15 Marzo 2026</t>
    </r>
    <r>
      <rPr>
        <sz val="11"/>
        <rFont val="Raleway"/>
      </rPr>
      <t xml:space="preserve"> (dopo tale data ci riserviamo di accettare prenotazioni solo se c'è ancora disponibilità alberghiera e organizzativa).</t>
    </r>
  </si>
  <si>
    <t>Si prega di consultare le policy di recesso pubblicate nella sezione Informazioni Generali sul sito. In caso di annullamenti potranno essere applicate delle penali.</t>
  </si>
  <si>
    <r>
      <rPr>
        <b/>
        <u/>
        <sz val="9"/>
        <rFont val="Raleway"/>
      </rPr>
      <t>QUOTE INTERE</t>
    </r>
    <r>
      <rPr>
        <b/>
        <sz val="9"/>
        <rFont val="Raleway"/>
      </rPr>
      <t xml:space="preserve">
Atleti: </t>
    </r>
    <r>
      <rPr>
        <sz val="9"/>
        <rFont val="Raleway"/>
      </rPr>
      <t>partecipanti ai tornei di beach volley e S3 MiniBeachVolley</t>
    </r>
    <r>
      <rPr>
        <b/>
        <sz val="9"/>
        <rFont val="Raleway"/>
      </rPr>
      <t xml:space="preserve">
Accompagnatori: </t>
    </r>
    <r>
      <rPr>
        <sz val="9"/>
        <rFont val="Raleway"/>
      </rPr>
      <t xml:space="preserve">adulti over 10 
</t>
    </r>
    <r>
      <rPr>
        <b/>
        <sz val="9"/>
        <rFont val="Raleway"/>
      </rPr>
      <t>Bambini:</t>
    </r>
    <r>
      <rPr>
        <sz val="9"/>
        <rFont val="Raleway"/>
      </rPr>
      <t xml:space="preserve"> accompagnatori under 10
</t>
    </r>
    <r>
      <rPr>
        <b/>
        <u/>
        <sz val="9"/>
        <rFont val="Raleway"/>
      </rPr>
      <t>SUPPLEMENTI</t>
    </r>
    <r>
      <rPr>
        <sz val="9"/>
        <rFont val="Raleway"/>
      </rPr>
      <t xml:space="preserve">
camera doppia ad uso singola (DUS): € 20,00 al giorno
pasto extra: € 18,00
</t>
    </r>
    <r>
      <rPr>
        <b/>
        <u/>
        <sz val="9"/>
        <rFont val="Raleway"/>
      </rPr>
      <t>RIDUZIONI</t>
    </r>
    <r>
      <rPr>
        <b/>
        <sz val="9"/>
        <rFont val="Raleway"/>
      </rPr>
      <t xml:space="preserve">
5-10 anni non giocatori: </t>
    </r>
    <r>
      <rPr>
        <sz val="9"/>
        <rFont val="Raleway"/>
      </rPr>
      <t>riduzione 40% 
se in camera con 2 adulti</t>
    </r>
    <r>
      <rPr>
        <b/>
        <sz val="9"/>
        <rFont val="Raleway"/>
      </rPr>
      <t xml:space="preserve">
3-4 anni: </t>
    </r>
    <r>
      <rPr>
        <sz val="9"/>
        <rFont val="Raleway"/>
      </rPr>
      <t>€ 15,00 al giorno</t>
    </r>
    <r>
      <rPr>
        <b/>
        <sz val="9"/>
        <rFont val="Raleway"/>
      </rPr>
      <t xml:space="preserve">
0-2 anni: </t>
    </r>
    <r>
      <rPr>
        <sz val="9"/>
        <rFont val="Raleway"/>
      </rPr>
      <t>gratis
La riduzione bambini può essere applicata solo se in camera con almeno con due adulti</t>
    </r>
  </si>
  <si>
    <r>
      <rPr>
        <b/>
        <u/>
        <sz val="12"/>
        <rFont val="Raleway"/>
      </rPr>
      <t>NOTE RISTORAZIONE</t>
    </r>
    <r>
      <rPr>
        <b/>
        <sz val="12"/>
        <rFont val="Raleway"/>
      </rPr>
      <t xml:space="preserve">: </t>
    </r>
    <r>
      <rPr>
        <sz val="12"/>
        <rFont val="Raleway"/>
      </rPr>
      <t>le eventuali intolleranze dovranno essere comunicate direttamente all'hotel. Preghiamo segnalare le eventuali allergie e/o celiachia anche nella colonna "NOTE". 
N.B. è a discrezione degli hotel richiedere agli ospiti celiaci di portare con sé i propri prodotti.</t>
    </r>
  </si>
  <si>
    <r>
      <t xml:space="preserve">YOUNG VOLLEY MAGGIO </t>
    </r>
    <r>
      <rPr>
        <sz val="20"/>
        <rFont val="Raleway"/>
      </rPr>
      <t>01-03 MAGGIO 2026</t>
    </r>
  </si>
  <si>
    <t>CAUSALE: Acconto Young Volley Maggio 2026 – SPECIFICARE SOCIETÀ DI APPARTENENZA E NOME DEL RESPONSABILE</t>
  </si>
  <si>
    <t>01-03 MAGGIO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</si>
</sst>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€ &quot;* #,##0.00_-;&quot;-€ &quot;* #,##0.00_-;_-&quot;€ &quot;* \-??_-;_-@_-"/>
    <numFmt numFmtId="165" formatCode="d\-mmm;@"/>
    <numFmt numFmtId="166" formatCode="_-[$€-2]\ * #,##0.00_-;\-[$€-2]\ * #,##0.00_-;_-[$€-2]\ * \-??_-;_-@_-"/>
    <numFmt numFmtId="167" formatCode="[$-410]d\-mmm;@"/>
    <numFmt numFmtId="168" formatCode="&quot;€&quot;\ #,##0.00;[Red]&quot;€&quot;\ #,##0.00"/>
    <numFmt numFmtId="169" formatCode="d/m/yyyy;@"/>
    <numFmt numFmtId="170" formatCode="[$€-2]\ #,##0.00;[Red]\-[$€-2]\ #,##0.00"/>
    <numFmt numFmtId="171" formatCode="0.0"/>
  </numFmts>
  <fonts count="40" x14ac:knownFonts="1"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20"/>
      <name val="Raleway"/>
    </font>
    <font>
      <b/>
      <sz val="11"/>
      <color theme="1" tint="0.14999847407452621"/>
      <name val="Raleway"/>
    </font>
    <font>
      <sz val="10"/>
      <color theme="1"/>
      <name val="Raleway"/>
    </font>
    <font>
      <b/>
      <sz val="10"/>
      <name val="Raleway"/>
    </font>
    <font>
      <sz val="10"/>
      <name val="Raleway"/>
    </font>
    <font>
      <i/>
      <sz val="12"/>
      <color theme="1" tint="0.14999847407452621"/>
      <name val="Raleway"/>
    </font>
    <font>
      <b/>
      <sz val="12"/>
      <color theme="1" tint="0.14999847407452621"/>
      <name val="Raleway"/>
    </font>
    <font>
      <sz val="12"/>
      <color theme="1"/>
      <name val="Raleway"/>
    </font>
    <font>
      <sz val="12"/>
      <name val="Raleway"/>
    </font>
    <font>
      <b/>
      <sz val="9"/>
      <name val="Raleway"/>
    </font>
    <font>
      <sz val="8"/>
      <name val="Raleway"/>
    </font>
    <font>
      <sz val="9"/>
      <name val="Raleway"/>
    </font>
    <font>
      <sz val="10"/>
      <color rgb="FF000000"/>
      <name val="Raleway"/>
    </font>
    <font>
      <b/>
      <sz val="12"/>
      <name val="Raleway"/>
    </font>
    <font>
      <b/>
      <sz val="12"/>
      <color indexed="10"/>
      <name val="Raleway"/>
    </font>
    <font>
      <sz val="9"/>
      <color theme="1"/>
      <name val="Raleway"/>
    </font>
    <font>
      <b/>
      <sz val="10"/>
      <color indexed="10"/>
      <name val="Raleway"/>
    </font>
    <font>
      <b/>
      <u/>
      <sz val="9"/>
      <name val="Raleway"/>
    </font>
    <font>
      <b/>
      <sz val="11"/>
      <name val="Raleway"/>
    </font>
    <font>
      <b/>
      <sz val="12"/>
      <color rgb="FF0070C0"/>
      <name val="Raleway"/>
    </font>
    <font>
      <b/>
      <sz val="9"/>
      <color indexed="10"/>
      <name val="Raleway"/>
    </font>
    <font>
      <b/>
      <sz val="12"/>
      <color indexed="8"/>
      <name val="Raleway"/>
    </font>
    <font>
      <b/>
      <sz val="10"/>
      <color indexed="8"/>
      <name val="Raleway"/>
    </font>
    <font>
      <b/>
      <sz val="14"/>
      <name val="Raleway"/>
    </font>
    <font>
      <b/>
      <u/>
      <sz val="12"/>
      <name val="Raleway"/>
    </font>
    <font>
      <b/>
      <sz val="18"/>
      <color rgb="FF0070C0"/>
      <name val="Raleway"/>
    </font>
    <font>
      <b/>
      <sz val="11"/>
      <color theme="1"/>
      <name val="Raleway"/>
    </font>
    <font>
      <sz val="11"/>
      <name val="Raleway"/>
    </font>
    <font>
      <u/>
      <sz val="11"/>
      <name val="Raleway"/>
    </font>
    <font>
      <u/>
      <sz val="10"/>
      <color theme="10"/>
      <name val="Raleway"/>
    </font>
    <font>
      <b/>
      <sz val="16"/>
      <color rgb="FF0070C0"/>
      <name val="Raleway"/>
    </font>
    <font>
      <b/>
      <sz val="22"/>
      <color rgb="FF0070C0"/>
      <name val="Raleway"/>
    </font>
    <font>
      <sz val="11"/>
      <color theme="1"/>
      <name val="Raleway"/>
    </font>
    <font>
      <b/>
      <sz val="10"/>
      <color theme="1"/>
      <name val="Raleway"/>
    </font>
    <font>
      <b/>
      <sz val="10"/>
      <color theme="4" tint="-0.249977111117893"/>
      <name val="Raleway"/>
    </font>
    <font>
      <sz val="20"/>
      <name val="Raleway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13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rgb="FF00F5FF"/>
        <bgColor indexed="13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164" fontId="1" fillId="0" borderId="0" applyFill="0" applyBorder="0" applyAlignment="0" applyProtection="0"/>
    <xf numFmtId="0" fontId="1" fillId="0" borderId="0"/>
    <xf numFmtId="0" fontId="2" fillId="0" borderId="0"/>
  </cellStyleXfs>
  <cellXfs count="164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right" vertical="center"/>
      <protection hidden="1"/>
    </xf>
    <xf numFmtId="0" fontId="6" fillId="6" borderId="4" xfId="0" applyFont="1" applyFill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0" xfId="0" applyFont="1"/>
    <xf numFmtId="0" fontId="9" fillId="3" borderId="25" xfId="0" applyFont="1" applyFill="1" applyBorder="1" applyAlignment="1">
      <alignment vertical="center"/>
    </xf>
    <xf numFmtId="0" fontId="9" fillId="3" borderId="26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2" fillId="0" borderId="16" xfId="0" applyFont="1" applyBorder="1"/>
    <xf numFmtId="0" fontId="12" fillId="0" borderId="0" xfId="0" applyFont="1"/>
    <xf numFmtId="0" fontId="13" fillId="11" borderId="5" xfId="0" applyFont="1" applyFill="1" applyBorder="1" applyAlignment="1">
      <alignment horizontal="center" vertical="center"/>
    </xf>
    <xf numFmtId="0" fontId="13" fillId="11" borderId="6" xfId="0" applyFont="1" applyFill="1" applyBorder="1" applyAlignment="1">
      <alignment horizontal="center" vertical="center"/>
    </xf>
    <xf numFmtId="0" fontId="13" fillId="11" borderId="6" xfId="0" applyFont="1" applyFill="1" applyBorder="1" applyAlignment="1">
      <alignment horizontal="center" vertical="center" wrapText="1"/>
    </xf>
    <xf numFmtId="164" fontId="13" fillId="11" borderId="6" xfId="2" applyFont="1" applyFill="1" applyBorder="1" applyAlignment="1" applyProtection="1">
      <alignment horizontal="center" vertical="center" wrapText="1"/>
    </xf>
    <xf numFmtId="164" fontId="13" fillId="11" borderId="6" xfId="2" applyFont="1" applyFill="1" applyBorder="1" applyAlignment="1" applyProtection="1">
      <alignment horizontal="center" vertical="center"/>
    </xf>
    <xf numFmtId="164" fontId="13" fillId="11" borderId="24" xfId="2" applyFont="1" applyFill="1" applyBorder="1" applyAlignment="1" applyProtection="1">
      <alignment horizontal="center" vertical="center" wrapText="1"/>
    </xf>
    <xf numFmtId="164" fontId="13" fillId="5" borderId="6" xfId="2" applyFont="1" applyFill="1" applyBorder="1" applyAlignment="1" applyProtection="1">
      <alignment horizontal="center" vertical="center"/>
    </xf>
    <xf numFmtId="164" fontId="13" fillId="11" borderId="7" xfId="2" applyFont="1" applyFill="1" applyBorder="1" applyAlignment="1" applyProtection="1">
      <alignment horizontal="center" vertical="center"/>
    </xf>
    <xf numFmtId="0" fontId="15" fillId="0" borderId="0" xfId="0" applyFont="1"/>
    <xf numFmtId="0" fontId="15" fillId="0" borderId="16" xfId="0" applyFont="1" applyBorder="1"/>
    <xf numFmtId="0" fontId="6" fillId="0" borderId="0" xfId="0" applyFont="1" applyAlignment="1">
      <alignment horizontal="center" vertical="center"/>
    </xf>
    <xf numFmtId="0" fontId="15" fillId="0" borderId="8" xfId="0" applyFont="1" applyBorder="1" applyAlignment="1" applyProtection="1">
      <alignment vertical="center" shrinkToFit="1"/>
      <protection locked="0"/>
    </xf>
    <xf numFmtId="0" fontId="15" fillId="0" borderId="2" xfId="0" applyFont="1" applyBorder="1" applyAlignment="1" applyProtection="1">
      <alignment vertical="center" shrinkToFit="1"/>
      <protection locked="0"/>
    </xf>
    <xf numFmtId="169" fontId="15" fillId="0" borderId="2" xfId="0" applyNumberFormat="1" applyFont="1" applyBorder="1" applyAlignment="1" applyProtection="1">
      <alignment horizontal="left" vertical="center" shrinkToFit="1"/>
      <protection locked="0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165" fontId="15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hidden="1"/>
    </xf>
    <xf numFmtId="168" fontId="8" fillId="3" borderId="4" xfId="0" applyNumberFormat="1" applyFont="1" applyFill="1" applyBorder="1" applyAlignment="1" applyProtection="1">
      <alignment horizontal="center" vertical="center"/>
      <protection hidden="1"/>
    </xf>
    <xf numFmtId="170" fontId="16" fillId="0" borderId="18" xfId="0" applyNumberFormat="1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168" fontId="6" fillId="3" borderId="1" xfId="0" applyNumberFormat="1" applyFont="1" applyFill="1" applyBorder="1" applyAlignment="1" applyProtection="1">
      <alignment horizontal="center" vertical="center"/>
      <protection hidden="1"/>
    </xf>
    <xf numFmtId="170" fontId="6" fillId="0" borderId="15" xfId="0" applyNumberFormat="1" applyFont="1" applyBorder="1" applyAlignment="1">
      <alignment horizontal="center" vertical="center"/>
    </xf>
    <xf numFmtId="166" fontId="15" fillId="4" borderId="2" xfId="2" applyNumberFormat="1" applyFont="1" applyFill="1" applyBorder="1" applyAlignment="1" applyProtection="1">
      <alignment horizontal="center" vertical="center" shrinkToFit="1"/>
    </xf>
    <xf numFmtId="164" fontId="13" fillId="0" borderId="12" xfId="2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horizontal="center" vertical="center" shrinkToFit="1"/>
      <protection locked="0"/>
    </xf>
    <xf numFmtId="164" fontId="13" fillId="0" borderId="13" xfId="2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left" vertical="center"/>
      <protection hidden="1"/>
    </xf>
    <xf numFmtId="0" fontId="15" fillId="0" borderId="9" xfId="0" applyFont="1" applyBorder="1" applyAlignment="1" applyProtection="1">
      <alignment vertical="center" shrinkToFit="1"/>
      <protection locked="0"/>
    </xf>
    <xf numFmtId="0" fontId="15" fillId="0" borderId="10" xfId="0" applyFont="1" applyBorder="1" applyAlignment="1" applyProtection="1">
      <alignment vertical="center" shrinkToFit="1"/>
      <protection locked="0"/>
    </xf>
    <xf numFmtId="0" fontId="15" fillId="0" borderId="10" xfId="0" applyFont="1" applyBorder="1" applyAlignment="1" applyProtection="1">
      <alignment horizontal="left" vertical="center" shrinkToFit="1"/>
      <protection locked="0"/>
    </xf>
    <xf numFmtId="0" fontId="15" fillId="0" borderId="11" xfId="0" applyFont="1" applyBorder="1" applyAlignment="1" applyProtection="1">
      <alignment horizontal="center" vertical="center" shrinkToFit="1"/>
      <protection locked="0"/>
    </xf>
    <xf numFmtId="164" fontId="13" fillId="0" borderId="14" xfId="2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/>
      <protection hidden="1"/>
    </xf>
    <xf numFmtId="171" fontId="8" fillId="2" borderId="4" xfId="0" applyNumberFormat="1" applyFont="1" applyFill="1" applyBorder="1" applyAlignment="1" applyProtection="1">
      <alignment horizontal="center" vertical="center"/>
      <protection hidden="1"/>
    </xf>
    <xf numFmtId="1" fontId="8" fillId="0" borderId="4" xfId="0" applyNumberFormat="1" applyFont="1" applyBorder="1" applyAlignment="1" applyProtection="1">
      <alignment horizontal="center" vertical="center"/>
      <protection hidden="1"/>
    </xf>
    <xf numFmtId="0" fontId="13" fillId="0" borderId="10" xfId="0" applyFont="1" applyBorder="1" applyAlignment="1" applyProtection="1">
      <alignment horizontal="center" vertical="center" shrinkToFit="1"/>
      <protection locked="0"/>
    </xf>
    <xf numFmtId="171" fontId="8" fillId="0" borderId="4" xfId="0" applyNumberFormat="1" applyFont="1" applyBorder="1" applyAlignment="1" applyProtection="1">
      <alignment horizontal="center" vertical="center"/>
      <protection hidden="1"/>
    </xf>
    <xf numFmtId="1" fontId="8" fillId="0" borderId="0" xfId="0" applyNumberFormat="1" applyFont="1" applyAlignment="1">
      <alignment horizontal="center" vertical="center"/>
    </xf>
    <xf numFmtId="0" fontId="17" fillId="11" borderId="28" xfId="0" applyFont="1" applyFill="1" applyBorder="1" applyAlignment="1">
      <alignment horizontal="left" vertical="center"/>
    </xf>
    <xf numFmtId="0" fontId="17" fillId="11" borderId="20" xfId="0" applyFont="1" applyFill="1" applyBorder="1" applyAlignment="1">
      <alignment horizontal="center" vertical="center"/>
    </xf>
    <xf numFmtId="0" fontId="17" fillId="11" borderId="21" xfId="0" applyFont="1" applyFill="1" applyBorder="1" applyAlignment="1">
      <alignment horizontal="center" vertical="center"/>
    </xf>
    <xf numFmtId="164" fontId="17" fillId="11" borderId="22" xfId="0" applyNumberFormat="1" applyFont="1" applyFill="1" applyBorder="1" applyAlignment="1">
      <alignment horizontal="center" vertical="center"/>
    </xf>
    <xf numFmtId="164" fontId="17" fillId="11" borderId="20" xfId="0" applyNumberFormat="1" applyFont="1" applyFill="1" applyBorder="1" applyAlignment="1">
      <alignment horizontal="center" vertical="center"/>
    </xf>
    <xf numFmtId="0" fontId="17" fillId="11" borderId="23" xfId="0" applyFont="1" applyFill="1" applyBorder="1" applyAlignment="1">
      <alignment horizontal="center" vertical="center"/>
    </xf>
    <xf numFmtId="0" fontId="18" fillId="0" borderId="0" xfId="0" applyFont="1"/>
    <xf numFmtId="0" fontId="18" fillId="0" borderId="16" xfId="0" applyFont="1" applyBorder="1"/>
    <xf numFmtId="0" fontId="20" fillId="0" borderId="0" xfId="0" applyFont="1"/>
    <xf numFmtId="0" fontId="20" fillId="0" borderId="16" xfId="0" applyFont="1" applyBorder="1"/>
    <xf numFmtId="168" fontId="17" fillId="0" borderId="19" xfId="0" applyNumberFormat="1" applyFont="1" applyBorder="1" applyAlignment="1" applyProtection="1">
      <alignment horizontal="center" vertical="center"/>
      <protection hidden="1"/>
    </xf>
    <xf numFmtId="168" fontId="23" fillId="0" borderId="17" xfId="0" applyNumberFormat="1" applyFont="1" applyBorder="1" applyAlignment="1" applyProtection="1">
      <alignment horizontal="center" vertical="center"/>
      <protection hidden="1"/>
    </xf>
    <xf numFmtId="0" fontId="15" fillId="0" borderId="0" xfId="0" applyFont="1" applyAlignment="1">
      <alignment wrapText="1"/>
    </xf>
    <xf numFmtId="0" fontId="7" fillId="0" borderId="0" xfId="0" applyFont="1"/>
    <xf numFmtId="0" fontId="13" fillId="0" borderId="0" xfId="0" applyFont="1"/>
    <xf numFmtId="164" fontId="24" fillId="0" borderId="0" xfId="0" applyNumberFormat="1" applyFont="1"/>
    <xf numFmtId="0" fontId="24" fillId="0" borderId="0" xfId="0" applyFont="1"/>
    <xf numFmtId="0" fontId="24" fillId="0" borderId="16" xfId="0" applyFont="1" applyBorder="1"/>
    <xf numFmtId="0" fontId="25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0" fontId="14" fillId="0" borderId="0" xfId="0" applyFont="1"/>
    <xf numFmtId="164" fontId="15" fillId="0" borderId="0" xfId="2" applyFont="1" applyFill="1" applyBorder="1" applyAlignment="1" applyProtection="1"/>
    <xf numFmtId="164" fontId="15" fillId="0" borderId="0" xfId="2" applyFont="1" applyFill="1" applyBorder="1" applyAlignment="1" applyProtection="1">
      <alignment horizontal="left"/>
    </xf>
    <xf numFmtId="0" fontId="22" fillId="10" borderId="26" xfId="0" applyFont="1" applyFill="1" applyBorder="1" applyAlignment="1">
      <alignment vertical="center" wrapText="1"/>
    </xf>
    <xf numFmtId="0" fontId="22" fillId="10" borderId="27" xfId="0" applyFont="1" applyFill="1" applyBorder="1" applyAlignment="1">
      <alignment vertical="center" wrapText="1"/>
    </xf>
    <xf numFmtId="167" fontId="6" fillId="0" borderId="0" xfId="0" applyNumberFormat="1" applyFont="1" applyAlignment="1">
      <alignment horizontal="center" vertical="center"/>
    </xf>
    <xf numFmtId="0" fontId="29" fillId="7" borderId="17" xfId="4" applyFont="1" applyFill="1" applyBorder="1" applyAlignment="1" applyProtection="1">
      <alignment horizontal="center" vertical="center"/>
      <protection hidden="1"/>
    </xf>
    <xf numFmtId="0" fontId="8" fillId="0" borderId="0" xfId="3" applyFont="1"/>
    <xf numFmtId="0" fontId="31" fillId="8" borderId="29" xfId="3" applyFont="1" applyFill="1" applyBorder="1" applyAlignment="1">
      <alignment horizontal="left" vertical="center" wrapText="1"/>
    </xf>
    <xf numFmtId="0" fontId="31" fillId="8" borderId="30" xfId="3" applyFont="1" applyFill="1" applyBorder="1" applyAlignment="1">
      <alignment vertical="center" wrapText="1"/>
    </xf>
    <xf numFmtId="0" fontId="34" fillId="0" borderId="0" xfId="4" applyFont="1" applyAlignment="1" applyProtection="1">
      <alignment vertical="center"/>
      <protection hidden="1"/>
    </xf>
    <xf numFmtId="0" fontId="35" fillId="0" borderId="0" xfId="4" applyFont="1" applyAlignment="1" applyProtection="1">
      <alignment vertical="center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35" fillId="0" borderId="0" xfId="4" applyFont="1" applyAlignment="1" applyProtection="1">
      <alignment horizontal="center" vertical="center"/>
      <protection hidden="1"/>
    </xf>
    <xf numFmtId="0" fontId="36" fillId="0" borderId="0" xfId="4" applyFont="1" applyAlignment="1">
      <alignment vertical="center"/>
    </xf>
    <xf numFmtId="0" fontId="6" fillId="0" borderId="0" xfId="4" applyFont="1" applyAlignment="1" applyProtection="1">
      <alignment horizontal="center" vertical="center"/>
      <protection hidden="1"/>
    </xf>
    <xf numFmtId="0" fontId="8" fillId="0" borderId="0" xfId="4" applyFont="1" applyAlignment="1" applyProtection="1">
      <alignment horizontal="left" vertical="center"/>
      <protection hidden="1"/>
    </xf>
    <xf numFmtId="168" fontId="37" fillId="0" borderId="0" xfId="4" applyNumberFormat="1" applyFont="1" applyAlignment="1" applyProtection="1">
      <alignment horizontal="left" vertical="center"/>
      <protection hidden="1"/>
    </xf>
    <xf numFmtId="0" fontId="38" fillId="0" borderId="0" xfId="4" applyFont="1" applyAlignment="1" applyProtection="1">
      <alignment horizontal="left" vertical="center"/>
      <protection hidden="1"/>
    </xf>
    <xf numFmtId="168" fontId="37" fillId="7" borderId="40" xfId="4" applyNumberFormat="1" applyFont="1" applyFill="1" applyBorder="1" applyAlignment="1" applyProtection="1">
      <alignment horizontal="center" vertical="center"/>
      <protection locked="0" hidden="1"/>
    </xf>
    <xf numFmtId="0" fontId="37" fillId="0" borderId="0" xfId="4" applyFont="1" applyAlignment="1" applyProtection="1">
      <alignment horizontal="center" vertical="center"/>
      <protection hidden="1"/>
    </xf>
    <xf numFmtId="168" fontId="6" fillId="7" borderId="40" xfId="4" applyNumberFormat="1" applyFont="1" applyFill="1" applyBorder="1" applyAlignment="1" applyProtection="1">
      <alignment horizontal="right" vertical="center"/>
      <protection locked="0" hidden="1"/>
    </xf>
    <xf numFmtId="168" fontId="6" fillId="7" borderId="41" xfId="4" applyNumberFormat="1" applyFont="1" applyFill="1" applyBorder="1" applyAlignment="1" applyProtection="1">
      <alignment horizontal="right" vertical="center"/>
      <protection locked="0" hidden="1"/>
    </xf>
    <xf numFmtId="168" fontId="6" fillId="0" borderId="0" xfId="4" applyNumberFormat="1" applyFont="1" applyAlignment="1" applyProtection="1">
      <alignment horizontal="left" vertical="center"/>
      <protection hidden="1"/>
    </xf>
    <xf numFmtId="168" fontId="6" fillId="7" borderId="42" xfId="4" applyNumberFormat="1" applyFont="1" applyFill="1" applyBorder="1" applyAlignment="1" applyProtection="1">
      <alignment horizontal="right" vertical="center"/>
      <protection locked="0" hidden="1"/>
    </xf>
    <xf numFmtId="9" fontId="6" fillId="7" borderId="40" xfId="4" applyNumberFormat="1" applyFont="1" applyFill="1" applyBorder="1" applyAlignment="1" applyProtection="1">
      <alignment horizontal="right" vertical="center"/>
      <protection locked="0" hidden="1"/>
    </xf>
    <xf numFmtId="0" fontId="6" fillId="7" borderId="40" xfId="4" applyFont="1" applyFill="1" applyBorder="1" applyAlignment="1" applyProtection="1">
      <alignment horizontal="right" vertical="center"/>
      <protection locked="0" hidden="1"/>
    </xf>
    <xf numFmtId="49" fontId="8" fillId="0" borderId="0" xfId="3" applyNumberFormat="1" applyFont="1" applyAlignment="1">
      <alignment horizontal="left"/>
    </xf>
    <xf numFmtId="49" fontId="8" fillId="0" borderId="0" xfId="3" applyNumberFormat="1" applyFont="1" applyAlignment="1">
      <alignment horizontal="center"/>
    </xf>
    <xf numFmtId="0" fontId="8" fillId="0" borderId="0" xfId="3" applyFont="1" applyAlignment="1">
      <alignment horizontal="left"/>
    </xf>
    <xf numFmtId="0" fontId="6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167" fontId="6" fillId="0" borderId="16" xfId="0" applyNumberFormat="1" applyFont="1" applyBorder="1" applyAlignment="1">
      <alignment horizontal="center" vertical="center"/>
    </xf>
    <xf numFmtId="0" fontId="32" fillId="8" borderId="29" xfId="3" applyFont="1" applyFill="1" applyBorder="1" applyAlignment="1">
      <alignment vertical="center"/>
    </xf>
    <xf numFmtId="0" fontId="8" fillId="0" borderId="0" xfId="3" applyFont="1" applyAlignment="1">
      <alignment vertical="center"/>
    </xf>
    <xf numFmtId="0" fontId="30" fillId="8" borderId="29" xfId="3" applyFont="1" applyFill="1" applyBorder="1" applyAlignment="1">
      <alignment vertical="center"/>
    </xf>
    <xf numFmtId="0" fontId="31" fillId="8" borderId="29" xfId="3" applyFont="1" applyFill="1" applyBorder="1" applyAlignment="1">
      <alignment vertical="center"/>
    </xf>
    <xf numFmtId="0" fontId="22" fillId="8" borderId="19" xfId="3" applyFont="1" applyFill="1" applyBorder="1" applyAlignment="1">
      <alignment vertical="center"/>
    </xf>
    <xf numFmtId="0" fontId="22" fillId="8" borderId="29" xfId="3" applyFont="1" applyFill="1" applyBorder="1" applyAlignment="1">
      <alignment vertical="center"/>
    </xf>
    <xf numFmtId="0" fontId="22" fillId="8" borderId="19" xfId="3" applyFont="1" applyFill="1" applyBorder="1" applyAlignment="1">
      <alignment vertical="center" wrapText="1"/>
    </xf>
    <xf numFmtId="0" fontId="31" fillId="8" borderId="30" xfId="3" applyFont="1" applyFill="1" applyBorder="1" applyAlignment="1">
      <alignment vertical="center"/>
    </xf>
    <xf numFmtId="0" fontId="33" fillId="8" borderId="30" xfId="1" applyFont="1" applyFill="1" applyBorder="1" applyAlignment="1">
      <alignment vertical="center"/>
    </xf>
    <xf numFmtId="0" fontId="23" fillId="7" borderId="0" xfId="4" applyFont="1" applyFill="1" applyAlignment="1" applyProtection="1">
      <alignment horizontal="center" vertical="center"/>
      <protection hidden="1"/>
    </xf>
    <xf numFmtId="0" fontId="36" fillId="0" borderId="0" xfId="4" applyFont="1" applyAlignment="1">
      <alignment vertical="center"/>
    </xf>
    <xf numFmtId="0" fontId="6" fillId="0" borderId="0" xfId="4" applyFont="1" applyAlignment="1" applyProtection="1">
      <alignment horizontal="left" vertical="center" shrinkToFit="1"/>
      <protection hidden="1"/>
    </xf>
    <xf numFmtId="0" fontId="12" fillId="8" borderId="25" xfId="0" applyFont="1" applyFill="1" applyBorder="1" applyAlignment="1">
      <alignment horizontal="left" vertical="center" wrapText="1"/>
    </xf>
    <xf numFmtId="0" fontId="12" fillId="8" borderId="26" xfId="0" applyFont="1" applyFill="1" applyBorder="1" applyAlignment="1">
      <alignment horizontal="left" vertical="center" wrapText="1"/>
    </xf>
    <xf numFmtId="0" fontId="12" fillId="8" borderId="27" xfId="0" applyFont="1" applyFill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164" fontId="13" fillId="11" borderId="24" xfId="2" applyFont="1" applyFill="1" applyBorder="1" applyAlignment="1" applyProtection="1">
      <alignment horizontal="center" vertical="center" wrapText="1"/>
    </xf>
    <xf numFmtId="164" fontId="13" fillId="11" borderId="31" xfId="2" applyFont="1" applyFill="1" applyBorder="1" applyAlignment="1" applyProtection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22" fillId="9" borderId="32" xfId="0" applyFont="1" applyFill="1" applyBorder="1" applyAlignment="1">
      <alignment horizontal="right"/>
    </xf>
    <xf numFmtId="0" fontId="22" fillId="9" borderId="33" xfId="0" applyFont="1" applyFill="1" applyBorder="1" applyAlignment="1">
      <alignment horizontal="right"/>
    </xf>
    <xf numFmtId="0" fontId="22" fillId="9" borderId="34" xfId="0" applyFont="1" applyFill="1" applyBorder="1" applyAlignment="1">
      <alignment horizontal="right"/>
    </xf>
    <xf numFmtId="0" fontId="23" fillId="7" borderId="25" xfId="0" applyFont="1" applyFill="1" applyBorder="1" applyAlignment="1" applyProtection="1">
      <alignment horizontal="right" vertical="center"/>
      <protection hidden="1"/>
    </xf>
    <xf numFmtId="0" fontId="23" fillId="7" borderId="26" xfId="0" applyFont="1" applyFill="1" applyBorder="1" applyAlignment="1" applyProtection="1">
      <alignment horizontal="right" vertical="center"/>
      <protection hidden="1"/>
    </xf>
    <xf numFmtId="0" fontId="23" fillId="7" borderId="27" xfId="0" applyFont="1" applyFill="1" applyBorder="1" applyAlignment="1" applyProtection="1">
      <alignment horizontal="right" vertical="center"/>
      <protection hidden="1"/>
    </xf>
    <xf numFmtId="0" fontId="25" fillId="0" borderId="0" xfId="0" applyFont="1" applyAlignment="1">
      <alignment horizontal="center" vertical="center" wrapText="1"/>
    </xf>
    <xf numFmtId="0" fontId="4" fillId="12" borderId="25" xfId="0" applyFont="1" applyFill="1" applyBorder="1" applyAlignment="1">
      <alignment vertical="center"/>
    </xf>
    <xf numFmtId="0" fontId="4" fillId="12" borderId="26" xfId="0" applyFont="1" applyFill="1" applyBorder="1" applyAlignment="1">
      <alignment vertical="center"/>
    </xf>
    <xf numFmtId="0" fontId="4" fillId="12" borderId="27" xfId="0" applyFont="1" applyFill="1" applyBorder="1" applyAlignment="1">
      <alignment vertical="center"/>
    </xf>
  </cellXfs>
  <cellStyles count="5">
    <cellStyle name="Collegamento ipertestuale" xfId="1" builtinId="8"/>
    <cellStyle name="Euro" xfId="2" xr:uid="{00000000-0005-0000-0000-000001000000}"/>
    <cellStyle name="Normale" xfId="0" builtinId="0" customBuiltin="1"/>
    <cellStyle name="Normale 2" xfId="3" xr:uid="{00000000-0005-0000-0000-000003000000}"/>
    <cellStyle name="Normale 3" xfId="4" xr:uid="{00000000-0005-0000-0000-000004000000}"/>
  </cellStyles>
  <dxfs count="2">
    <dxf>
      <font>
        <color rgb="FFFFFFCC"/>
      </font>
    </dxf>
    <dxf>
      <font>
        <color rgb="FFFFFFCC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CF305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5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20320</xdr:colOff>
      <xdr:row>0</xdr:row>
      <xdr:rowOff>101600</xdr:rowOff>
    </xdr:from>
    <xdr:to>
      <xdr:col>9</xdr:col>
      <xdr:colOff>467360</xdr:colOff>
      <xdr:row>2</xdr:row>
      <xdr:rowOff>71120</xdr:rowOff>
    </xdr:to>
    <xdr:sp macro="" textlink="">
      <xdr:nvSpPr>
        <xdr:cNvPr id="2" name="Casella di testo 1">
          <a:extLst>
            <a:ext uri="{FF2B5EF4-FFF2-40B4-BE49-F238E27FC236}">
              <a16:creationId xmlns:a16="http://schemas.microsoft.com/office/drawing/2014/main" id="{EACA90D6-A368-8F67-118B-B6C0529BD511}"/>
            </a:ext>
          </a:extLst>
        </xdr:cNvPr>
        <xdr:cNvSpPr txBox="1"/>
      </xdr:nvSpPr>
      <xdr:spPr>
        <a:xfrm>
          <a:off x="314960" y="101600"/>
          <a:ext cx="3698240" cy="447040"/>
        </a:xfrm>
        <a:prstGeom prst="rect">
          <a:avLst/>
        </a:prstGeom>
        <a:solidFill>
          <a:srgbClr val="00F5FF"/>
        </a:solidFill>
        <a:ln w="38100">
          <a:solidFill>
            <a:schemeClr val="tx1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it-IT" sz="2200">
              <a:effectLst/>
              <a:latin typeface="Helvetica" pitchFamily="2" charset="0"/>
              <a:ea typeface="Times New Roman" panose="02020603050405020304" pitchFamily="18" charset="0"/>
            </a:rPr>
            <a:t>YOUNG VOLLEY MAGGIO</a:t>
          </a:r>
          <a:endParaRPr lang="it-IT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4">
    <pageSetUpPr fitToPage="1"/>
  </sheetPr>
  <dimension ref="A2:V39"/>
  <sheetViews>
    <sheetView showGridLines="0" zoomScale="125" zoomScaleNormal="125" zoomScalePageLayoutView="125" workbookViewId="0"/>
  </sheetViews>
  <sheetFormatPr baseColWidth="10" defaultColWidth="0" defaultRowHeight="14" customHeight="1" x14ac:dyDescent="0.15"/>
  <cols>
    <col min="1" max="1" width="3.83203125" style="87" customWidth="1"/>
    <col min="2" max="2" width="3.6640625" style="90" customWidth="1"/>
    <col min="3" max="3" width="9.33203125" style="98" customWidth="1"/>
    <col min="4" max="5" width="1.5" style="87" customWidth="1"/>
    <col min="6" max="6" width="9.33203125" style="87" customWidth="1"/>
    <col min="7" max="7" width="1.83203125" style="87" customWidth="1"/>
    <col min="8" max="22" width="7.6640625" style="87" customWidth="1"/>
    <col min="23" max="16384" width="7.6640625" style="87" hidden="1"/>
  </cols>
  <sheetData>
    <row r="2" spans="2:11" ht="23" customHeight="1" x14ac:dyDescent="0.15">
      <c r="C2" s="86"/>
      <c r="D2" s="86"/>
      <c r="E2" s="86"/>
      <c r="F2" s="86"/>
      <c r="G2" s="86"/>
      <c r="H2" s="86"/>
      <c r="I2" s="86"/>
      <c r="K2" s="85" t="s">
        <v>121</v>
      </c>
    </row>
    <row r="3" spans="2:11" ht="14" customHeight="1" x14ac:dyDescent="0.15">
      <c r="B3" s="88"/>
      <c r="C3" s="88"/>
      <c r="D3" s="88"/>
      <c r="E3" s="88"/>
      <c r="F3" s="88"/>
      <c r="G3" s="88"/>
      <c r="H3" s="88"/>
      <c r="I3" s="88"/>
    </row>
    <row r="4" spans="2:11" ht="14" customHeight="1" x14ac:dyDescent="0.15">
      <c r="B4" s="117" t="s">
        <v>103</v>
      </c>
      <c r="C4" s="117"/>
      <c r="D4" s="117"/>
      <c r="E4" s="117"/>
      <c r="F4" s="117"/>
      <c r="G4" s="117"/>
      <c r="H4" s="117"/>
      <c r="I4" s="117"/>
      <c r="J4" s="118"/>
      <c r="K4" s="118"/>
    </row>
    <row r="5" spans="2:11" ht="14" customHeight="1" x14ac:dyDescent="0.15">
      <c r="B5" s="90" t="s">
        <v>12</v>
      </c>
      <c r="C5" s="87" t="s">
        <v>47</v>
      </c>
      <c r="H5" s="91"/>
      <c r="K5" s="89"/>
    </row>
    <row r="6" spans="2:11" ht="14" customHeight="1" x14ac:dyDescent="0.15">
      <c r="B6" s="90" t="s">
        <v>12</v>
      </c>
      <c r="C6" s="87" t="s">
        <v>48</v>
      </c>
      <c r="K6" s="89"/>
    </row>
    <row r="7" spans="2:11" ht="14" customHeight="1" x14ac:dyDescent="0.15">
      <c r="B7" s="90" t="s">
        <v>12</v>
      </c>
      <c r="C7" s="87" t="s">
        <v>49</v>
      </c>
      <c r="K7" s="89"/>
    </row>
    <row r="8" spans="2:11" ht="14" customHeight="1" x14ac:dyDescent="0.15">
      <c r="C8" s="92"/>
    </row>
    <row r="9" spans="2:11" ht="14" customHeight="1" thickBot="1" x14ac:dyDescent="0.2">
      <c r="B9" s="93" t="s">
        <v>50</v>
      </c>
      <c r="C9" s="87"/>
    </row>
    <row r="10" spans="2:11" ht="14" customHeight="1" thickBot="1" x14ac:dyDescent="0.2">
      <c r="B10" s="93"/>
      <c r="C10" s="94" t="s">
        <v>51</v>
      </c>
      <c r="F10" s="94" t="s">
        <v>69</v>
      </c>
      <c r="G10" s="95"/>
      <c r="H10" s="95"/>
      <c r="I10" s="95"/>
    </row>
    <row r="11" spans="2:11" ht="14" customHeight="1" thickBot="1" x14ac:dyDescent="0.2">
      <c r="B11" s="90" t="s">
        <v>12</v>
      </c>
      <c r="C11" s="96">
        <v>90</v>
      </c>
      <c r="F11" s="96">
        <v>75</v>
      </c>
      <c r="G11" s="87" t="s">
        <v>52</v>
      </c>
      <c r="H11" s="87" t="s">
        <v>82</v>
      </c>
    </row>
    <row r="12" spans="2:11" ht="14" customHeight="1" thickBot="1" x14ac:dyDescent="0.2">
      <c r="B12" s="90" t="s">
        <v>12</v>
      </c>
      <c r="C12" s="97">
        <v>175</v>
      </c>
      <c r="F12" s="97">
        <v>145</v>
      </c>
      <c r="G12" s="87" t="s">
        <v>52</v>
      </c>
      <c r="H12" s="87" t="s">
        <v>80</v>
      </c>
    </row>
    <row r="13" spans="2:11" ht="14" customHeight="1" thickBot="1" x14ac:dyDescent="0.2">
      <c r="B13" s="90" t="s">
        <v>12</v>
      </c>
      <c r="C13" s="97">
        <v>235</v>
      </c>
      <c r="F13" s="97">
        <v>205</v>
      </c>
      <c r="G13" s="87" t="s">
        <v>52</v>
      </c>
      <c r="H13" s="87" t="s">
        <v>81</v>
      </c>
    </row>
    <row r="14" spans="2:11" ht="14" customHeight="1" thickBot="1" x14ac:dyDescent="0.2">
      <c r="B14" s="90" t="s">
        <v>12</v>
      </c>
      <c r="C14" s="97">
        <v>290</v>
      </c>
      <c r="F14" s="97">
        <v>260</v>
      </c>
      <c r="G14" s="87" t="s">
        <v>52</v>
      </c>
      <c r="H14" s="87" t="s">
        <v>94</v>
      </c>
    </row>
    <row r="15" spans="2:11" ht="14" customHeight="1" x14ac:dyDescent="0.15">
      <c r="B15" s="87"/>
      <c r="C15" s="87"/>
    </row>
    <row r="16" spans="2:11" ht="14" customHeight="1" x14ac:dyDescent="0.15">
      <c r="B16" s="93" t="s">
        <v>53</v>
      </c>
    </row>
    <row r="17" spans="2:22" ht="14" customHeight="1" thickBot="1" x14ac:dyDescent="0.2">
      <c r="B17" s="90" t="s">
        <v>12</v>
      </c>
      <c r="C17" s="99">
        <v>0</v>
      </c>
      <c r="D17" s="87" t="s">
        <v>52</v>
      </c>
      <c r="E17" s="87" t="s">
        <v>54</v>
      </c>
    </row>
    <row r="18" spans="2:22" ht="14" customHeight="1" thickBot="1" x14ac:dyDescent="0.2">
      <c r="B18" s="90" t="s">
        <v>12</v>
      </c>
      <c r="C18" s="97">
        <v>15</v>
      </c>
      <c r="D18" s="87" t="s">
        <v>52</v>
      </c>
      <c r="E18" s="87" t="s">
        <v>113</v>
      </c>
    </row>
    <row r="19" spans="2:22" ht="14" customHeight="1" thickBot="1" x14ac:dyDescent="0.2">
      <c r="B19" s="90" t="s">
        <v>12</v>
      </c>
      <c r="C19" s="100">
        <v>-0.4</v>
      </c>
      <c r="D19" s="87" t="s">
        <v>52</v>
      </c>
      <c r="E19" s="98" t="s">
        <v>75</v>
      </c>
    </row>
    <row r="20" spans="2:22" ht="14" customHeight="1" x14ac:dyDescent="0.15">
      <c r="B20" s="90" t="s">
        <v>12</v>
      </c>
      <c r="C20" s="101" t="s">
        <v>104</v>
      </c>
      <c r="D20" s="87" t="s">
        <v>52</v>
      </c>
      <c r="E20" s="98" t="str">
        <f>"È prevista una gratuità per ogni 20 partecipanti paganti intero (esclusi i supplementi)"</f>
        <v>È prevista una gratuità per ogni 20 partecipanti paganti intero (esclusi i supplementi)</v>
      </c>
    </row>
    <row r="22" spans="2:22" ht="14" customHeight="1" x14ac:dyDescent="0.15">
      <c r="B22" s="93" t="s">
        <v>55</v>
      </c>
    </row>
    <row r="23" spans="2:22" ht="14" customHeight="1" thickBot="1" x14ac:dyDescent="0.2">
      <c r="B23" s="90" t="s">
        <v>12</v>
      </c>
      <c r="C23" s="99">
        <v>20</v>
      </c>
      <c r="D23" s="87" t="s">
        <v>52</v>
      </c>
      <c r="E23" s="119" t="s">
        <v>73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</row>
    <row r="24" spans="2:22" ht="14" customHeight="1" thickBot="1" x14ac:dyDescent="0.2">
      <c r="B24" s="90" t="s">
        <v>12</v>
      </c>
      <c r="C24" s="97">
        <v>18</v>
      </c>
      <c r="D24" s="87" t="s">
        <v>52</v>
      </c>
      <c r="E24" s="87" t="s">
        <v>112</v>
      </c>
    </row>
    <row r="25" spans="2:22" ht="14" customHeight="1" thickBot="1" x14ac:dyDescent="0.2">
      <c r="B25" s="90" t="s">
        <v>12</v>
      </c>
      <c r="C25" s="97">
        <v>7</v>
      </c>
      <c r="D25" s="87" t="s">
        <v>52</v>
      </c>
      <c r="E25" s="87" t="s">
        <v>76</v>
      </c>
    </row>
    <row r="26" spans="2:22" ht="14" customHeight="1" x14ac:dyDescent="0.15">
      <c r="B26" s="102" t="s">
        <v>56</v>
      </c>
    </row>
    <row r="27" spans="2:22" ht="14" customHeight="1" x14ac:dyDescent="0.15">
      <c r="B27" s="102"/>
    </row>
    <row r="28" spans="2:22" s="82" customFormat="1" ht="14" customHeight="1" x14ac:dyDescent="0.15">
      <c r="B28" s="93" t="s">
        <v>58</v>
      </c>
    </row>
    <row r="29" spans="2:22" s="82" customFormat="1" ht="14" customHeight="1" x14ac:dyDescent="0.15">
      <c r="B29" s="103" t="s">
        <v>57</v>
      </c>
      <c r="C29" s="102" t="s">
        <v>59</v>
      </c>
    </row>
    <row r="30" spans="2:22" s="82" customFormat="1" ht="14" customHeight="1" x14ac:dyDescent="0.15">
      <c r="B30" s="103" t="s">
        <v>57</v>
      </c>
      <c r="C30" s="102" t="s">
        <v>60</v>
      </c>
    </row>
    <row r="31" spans="2:22" s="82" customFormat="1" ht="14" customHeight="1" x14ac:dyDescent="0.15">
      <c r="B31" s="103" t="s">
        <v>57</v>
      </c>
      <c r="C31" s="102" t="s">
        <v>61</v>
      </c>
    </row>
    <row r="32" spans="2:22" s="82" customFormat="1" ht="14" customHeight="1" x14ac:dyDescent="0.15">
      <c r="B32" s="103" t="s">
        <v>57</v>
      </c>
      <c r="C32" s="102" t="s">
        <v>62</v>
      </c>
    </row>
    <row r="33" spans="2:3" s="82" customFormat="1" ht="14" customHeight="1" x14ac:dyDescent="0.15">
      <c r="B33" s="103" t="s">
        <v>57</v>
      </c>
      <c r="C33" s="102" t="s">
        <v>63</v>
      </c>
    </row>
    <row r="34" spans="2:3" s="82" customFormat="1" ht="14" customHeight="1" x14ac:dyDescent="0.15">
      <c r="B34" s="103" t="s">
        <v>57</v>
      </c>
      <c r="C34" s="102" t="s">
        <v>64</v>
      </c>
    </row>
    <row r="35" spans="2:3" s="82" customFormat="1" ht="14" customHeight="1" x14ac:dyDescent="0.15">
      <c r="B35" s="103" t="s">
        <v>57</v>
      </c>
      <c r="C35" s="102" t="s">
        <v>107</v>
      </c>
    </row>
    <row r="36" spans="2:3" s="82" customFormat="1" ht="14" customHeight="1" x14ac:dyDescent="0.15">
      <c r="B36" s="103" t="s">
        <v>57</v>
      </c>
      <c r="C36" s="102" t="s">
        <v>65</v>
      </c>
    </row>
    <row r="37" spans="2:3" s="82" customFormat="1" ht="14" customHeight="1" x14ac:dyDescent="0.15">
      <c r="B37" s="103" t="s">
        <v>57</v>
      </c>
      <c r="C37" s="102" t="s">
        <v>66</v>
      </c>
    </row>
    <row r="38" spans="2:3" s="82" customFormat="1" ht="14" customHeight="1" x14ac:dyDescent="0.15">
      <c r="B38" s="104"/>
    </row>
    <row r="39" spans="2:3" s="82" customFormat="1" ht="14" customHeight="1" x14ac:dyDescent="0.15">
      <c r="B39" s="82" t="s">
        <v>106</v>
      </c>
    </row>
  </sheetData>
  <sheetProtection selectLockedCells="1"/>
  <mergeCells count="2">
    <mergeCell ref="B4:K4"/>
    <mergeCell ref="E23:V23"/>
  </mergeCells>
  <printOptions horizontalCentered="1" verticalCentered="1"/>
  <pageMargins left="0" right="0" top="0.5" bottom="0.5" header="0.3" footer="0.3"/>
  <pageSetup paperSize="9" scale="82" orientation="landscape" verticalDpi="0"/>
  <cellWatches>
    <cellWatch r="M113"/>
    <cellWatch r="L117"/>
    <cellWatch r="L191"/>
    <cellWatch r="M114"/>
    <cellWatch r="L118"/>
    <cellWatch r="L192"/>
    <cellWatch r="E124"/>
    <cellWatch r="F120"/>
    <cellWatch r="M112"/>
    <cellWatch r="L116"/>
    <cellWatch r="L190"/>
    <cellWatch r="E122"/>
    <cellWatch r="F118"/>
    <cellWatch r="E123"/>
    <cellWatch r="F119"/>
    <cellWatch r="M118"/>
    <cellWatch r="L122"/>
    <cellWatch r="M119"/>
    <cellWatch r="L123"/>
    <cellWatch r="L197"/>
    <cellWatch r="L196"/>
    <cellWatch r="E129"/>
    <cellWatch r="F125"/>
    <cellWatch r="M123"/>
    <cellWatch r="L127"/>
    <cellWatch r="M124"/>
    <cellWatch r="L128"/>
    <cellWatch r="L224"/>
    <cellWatch r="M125"/>
    <cellWatch r="L129"/>
    <cellWatch r="L225"/>
    <cellWatch r="L223"/>
    <cellWatch r="M115"/>
    <cellWatch r="E182"/>
    <cellWatch r="F178"/>
    <cellWatch r="L119"/>
    <cellWatch r="L120"/>
    <cellWatch r="M116"/>
    <cellWatch r="L193"/>
    <cellWatch r="M117"/>
    <cellWatch r="L121"/>
    <cellWatch r="L195"/>
    <cellWatch r="L194"/>
    <cellWatch r="E183"/>
    <cellWatch r="F179"/>
    <cellWatch r="V52"/>
    <cellWatch r="U164"/>
    <cellWatch r="U116"/>
    <cellWatch r="V106"/>
    <cellWatch r="U84"/>
    <cellWatch r="U35"/>
    <cellWatch r="U175"/>
    <cellWatch r="U71"/>
    <cellWatch r="V135"/>
    <cellWatch r="L189"/>
    <cellWatch r="E184"/>
    <cellWatch r="F180"/>
    <cellWatch r="E125"/>
    <cellWatch r="F121"/>
    <cellWatch r="M120"/>
    <cellWatch r="L124"/>
    <cellWatch r="L198"/>
    <cellWatch r="E130"/>
    <cellWatch r="F126"/>
    <cellWatch r="L108"/>
    <cellWatch r="E119"/>
    <cellWatch r="F115"/>
    <cellWatch r="K112"/>
    <cellWatch r="K113"/>
    <cellWatch r="L109"/>
    <cellWatch r="K186"/>
    <cellWatch r="K123"/>
    <cellWatch r="K124"/>
    <cellWatch r="K220"/>
    <cellWatch r="K125"/>
    <cellWatch r="K221"/>
    <cellWatch r="K219"/>
    <cellWatch r="L111"/>
    <cellWatch r="E178"/>
    <cellWatch r="F174"/>
    <cellWatch r="K115"/>
    <cellWatch r="K116"/>
    <cellWatch r="L112"/>
    <cellWatch r="K189"/>
    <cellWatch r="L113"/>
    <cellWatch r="K117"/>
    <cellWatch r="K191"/>
    <cellWatch r="L114"/>
    <cellWatch r="K118"/>
    <cellWatch r="K192"/>
    <cellWatch r="K190"/>
    <cellWatch r="E179"/>
    <cellWatch r="F175"/>
    <cellWatch r="S48"/>
    <cellWatch r="R160"/>
    <cellWatch r="R112"/>
    <cellWatch r="S102"/>
    <cellWatch r="R80"/>
    <cellWatch r="R31"/>
    <cellWatch r="R171"/>
    <cellWatch r="R67"/>
    <cellWatch r="S131"/>
    <cellWatch r="L110"/>
    <cellWatch r="K114"/>
    <cellWatch r="K187"/>
    <cellWatch r="K185"/>
    <cellWatch r="E120"/>
    <cellWatch r="F116"/>
    <cellWatch r="K188"/>
    <cellWatch r="L227"/>
    <cellWatch r="M126"/>
    <cellWatch r="L130"/>
    <cellWatch r="L228"/>
    <cellWatch r="L226"/>
    <cellWatch r="N112"/>
    <cellWatch r="F123"/>
    <cellWatch r="G119"/>
    <cellWatch r="N113"/>
    <cellWatch r="M190"/>
    <cellWatch r="M191"/>
    <cellWatch r="N114"/>
    <cellWatch r="M192"/>
    <cellWatch r="F124"/>
    <cellWatch r="G120"/>
    <cellWatch r="F122"/>
    <cellWatch r="G118"/>
    <cellWatch r="M193"/>
    <cellWatch r="U165"/>
    <cellWatch r="U176"/>
    <cellWatch r="M138"/>
    <cellWatch r="M249"/>
    <cellWatch r="L147"/>
    <cellWatch r="L205"/>
    <cellWatch r="M250"/>
    <cellWatch r="L63"/>
    <cellWatch r="L87"/>
    <cellWatch r="M146"/>
    <cellWatch r="L88"/>
    <cellWatch r="M111"/>
    <cellWatch r="L115"/>
    <cellWatch r="E121"/>
    <cellWatch r="F117"/>
    <cellWatch r="E128"/>
    <cellWatch r="M122"/>
    <cellWatch r="L126"/>
    <cellWatch r="L222"/>
    <cellWatch r="DT12"/>
    <cellWatch r="U115"/>
    <cellWatch r="V105"/>
    <cellWatch r="U83"/>
    <cellWatch r="V134"/>
    <cellWatch r="N111"/>
    <cellWatch r="GP12"/>
    <cellWatch r="DR13"/>
    <cellWatch r="DZ5"/>
    <cellWatch r="G117"/>
    <cellWatch r="IB11"/>
    <cellWatch r="L202"/>
    <cellWatch r="L201"/>
    <cellWatch r="E134"/>
    <cellWatch r="F130"/>
    <cellWatch r="E127"/>
    <cellWatch r="L204"/>
  </cellWatche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4"/>
  <sheetViews>
    <sheetView zoomScale="137" zoomScaleNormal="100" workbookViewId="0"/>
  </sheetViews>
  <sheetFormatPr baseColWidth="10" defaultColWidth="8.83203125" defaultRowHeight="13" x14ac:dyDescent="0.15"/>
  <cols>
    <col min="1" max="1" width="141.5" style="109" customWidth="1"/>
    <col min="2" max="247" width="8.83203125" style="109"/>
    <col min="248" max="248" width="107.6640625" style="109" bestFit="1" customWidth="1"/>
    <col min="249" max="16384" width="8.83203125" style="109"/>
  </cols>
  <sheetData>
    <row r="1" spans="1:1" ht="24" thickBot="1" x14ac:dyDescent="0.2">
      <c r="A1" s="81" t="s">
        <v>37</v>
      </c>
    </row>
    <row r="2" spans="1:1" ht="19" customHeight="1" x14ac:dyDescent="0.15">
      <c r="A2" s="110" t="s">
        <v>38</v>
      </c>
    </row>
    <row r="3" spans="1:1" ht="19" customHeight="1" x14ac:dyDescent="0.15">
      <c r="A3" s="111" t="s">
        <v>115</v>
      </c>
    </row>
    <row r="4" spans="1:1" ht="39" customHeight="1" x14ac:dyDescent="0.15">
      <c r="A4" s="83" t="s">
        <v>111</v>
      </c>
    </row>
    <row r="5" spans="1:1" ht="10" customHeight="1" thickBot="1" x14ac:dyDescent="0.2">
      <c r="A5" s="111"/>
    </row>
    <row r="6" spans="1:1" ht="19" customHeight="1" x14ac:dyDescent="0.15">
      <c r="A6" s="112" t="s">
        <v>39</v>
      </c>
    </row>
    <row r="7" spans="1:1" ht="19" customHeight="1" x14ac:dyDescent="0.15">
      <c r="A7" s="111" t="s">
        <v>110</v>
      </c>
    </row>
    <row r="8" spans="1:1" ht="19" customHeight="1" x14ac:dyDescent="0.15">
      <c r="A8" s="111" t="s">
        <v>40</v>
      </c>
    </row>
    <row r="9" spans="1:1" ht="19" customHeight="1" x14ac:dyDescent="0.15">
      <c r="A9" s="111" t="s">
        <v>41</v>
      </c>
    </row>
    <row r="10" spans="1:1" ht="19" customHeight="1" x14ac:dyDescent="0.15">
      <c r="A10" s="111" t="s">
        <v>42</v>
      </c>
    </row>
    <row r="11" spans="1:1" ht="19" customHeight="1" x14ac:dyDescent="0.15">
      <c r="A11" s="111" t="s">
        <v>120</v>
      </c>
    </row>
    <row r="12" spans="1:1" ht="10" customHeight="1" x14ac:dyDescent="0.15">
      <c r="A12" s="111"/>
    </row>
    <row r="13" spans="1:1" ht="19" customHeight="1" x14ac:dyDescent="0.15">
      <c r="A13" s="113" t="s">
        <v>74</v>
      </c>
    </row>
    <row r="14" spans="1:1" ht="19" customHeight="1" x14ac:dyDescent="0.15">
      <c r="A14" s="113" t="s">
        <v>100</v>
      </c>
    </row>
    <row r="15" spans="1:1" ht="19" customHeight="1" x14ac:dyDescent="0.15">
      <c r="A15" s="111" t="s">
        <v>109</v>
      </c>
    </row>
    <row r="16" spans="1:1" ht="10" customHeight="1" thickBot="1" x14ac:dyDescent="0.2">
      <c r="A16" s="111"/>
    </row>
    <row r="17" spans="1:1" ht="19" customHeight="1" x14ac:dyDescent="0.15">
      <c r="A17" s="114" t="s">
        <v>108</v>
      </c>
    </row>
    <row r="18" spans="1:1" ht="43" customHeight="1" thickBot="1" x14ac:dyDescent="0.2">
      <c r="A18" s="84" t="s">
        <v>98</v>
      </c>
    </row>
    <row r="19" spans="1:1" ht="19" customHeight="1" x14ac:dyDescent="0.15">
      <c r="A19" s="112" t="s">
        <v>43</v>
      </c>
    </row>
    <row r="20" spans="1:1" ht="19" customHeight="1" x14ac:dyDescent="0.15">
      <c r="A20" s="111" t="s">
        <v>101</v>
      </c>
    </row>
    <row r="21" spans="1:1" ht="13" customHeight="1" thickBot="1" x14ac:dyDescent="0.2">
      <c r="A21" s="115"/>
    </row>
    <row r="22" spans="1:1" ht="19" customHeight="1" x14ac:dyDescent="0.15">
      <c r="A22" s="111" t="s">
        <v>99</v>
      </c>
    </row>
    <row r="23" spans="1:1" ht="19" customHeight="1" x14ac:dyDescent="0.15">
      <c r="A23" s="111" t="s">
        <v>102</v>
      </c>
    </row>
    <row r="24" spans="1:1" ht="19" customHeight="1" x14ac:dyDescent="0.15">
      <c r="A24" s="108" t="s">
        <v>44</v>
      </c>
    </row>
    <row r="25" spans="1:1" ht="19" customHeight="1" x14ac:dyDescent="0.15">
      <c r="A25" s="108" t="s">
        <v>45</v>
      </c>
    </row>
    <row r="26" spans="1:1" ht="19" customHeight="1" x14ac:dyDescent="0.15">
      <c r="A26" s="111" t="s">
        <v>46</v>
      </c>
    </row>
    <row r="27" spans="1:1" ht="19" customHeight="1" thickBot="1" x14ac:dyDescent="0.2">
      <c r="A27" s="115"/>
    </row>
    <row r="28" spans="1:1" ht="15" x14ac:dyDescent="0.15">
      <c r="A28" s="113" t="s">
        <v>72</v>
      </c>
    </row>
    <row r="29" spans="1:1" ht="15" x14ac:dyDescent="0.15">
      <c r="A29" s="111" t="s">
        <v>79</v>
      </c>
    </row>
    <row r="30" spans="1:1" ht="15" x14ac:dyDescent="0.15">
      <c r="A30" s="111" t="s">
        <v>71</v>
      </c>
    </row>
    <row r="31" spans="1:1" ht="14" thickBot="1" x14ac:dyDescent="0.2">
      <c r="A31" s="116"/>
    </row>
    <row r="32" spans="1:1" ht="15" x14ac:dyDescent="0.15">
      <c r="A32" s="113" t="s">
        <v>114</v>
      </c>
    </row>
    <row r="33" spans="1:1" ht="15" x14ac:dyDescent="0.15">
      <c r="A33" s="111" t="s">
        <v>116</v>
      </c>
    </row>
    <row r="34" spans="1:1" ht="14" thickBot="1" x14ac:dyDescent="0.2">
      <c r="A34" s="116"/>
    </row>
  </sheetData>
  <pageMargins left="0.25" right="0.25" top="0.75" bottom="0.75" header="0.3" footer="0.3"/>
  <pageSetup paperSize="9" scale="9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C8F0-667B-3B4C-9757-7918CCE255EE}">
  <sheetPr>
    <pageSetUpPr fitToPage="1"/>
  </sheetPr>
  <dimension ref="A1:AL183"/>
  <sheetViews>
    <sheetView showGridLines="0" tabSelected="1" zoomScale="114" zoomScaleNormal="120" workbookViewId="0">
      <pane ySplit="3" topLeftCell="A4" activePane="bottomLeft" state="frozen"/>
      <selection pane="bottomLeft"/>
    </sheetView>
  </sheetViews>
  <sheetFormatPr baseColWidth="10" defaultColWidth="0" defaultRowHeight="13" outlineLevelCol="1" x14ac:dyDescent="0.15"/>
  <cols>
    <col min="1" max="2" width="15.1640625" style="7" customWidth="1"/>
    <col min="3" max="5" width="14.1640625" style="7" customWidth="1" outlineLevel="1"/>
    <col min="6" max="6" width="9.83203125" style="7" customWidth="1"/>
    <col min="7" max="7" width="6.1640625" style="7" customWidth="1"/>
    <col min="8" max="8" width="9.1640625" style="7" customWidth="1"/>
    <col min="9" max="9" width="7.5" style="7" customWidth="1"/>
    <col min="10" max="10" width="9.5" style="7" customWidth="1"/>
    <col min="11" max="11" width="5.6640625" style="7" customWidth="1"/>
    <col min="12" max="13" width="6.1640625" style="75" customWidth="1"/>
    <col min="14" max="14" width="6.1640625" style="76" customWidth="1"/>
    <col min="15" max="16" width="6.1640625" style="77" customWidth="1"/>
    <col min="17" max="17" width="13.33203125" style="77" customWidth="1"/>
    <col min="18" max="18" width="7.5" style="7" customWidth="1"/>
    <col min="19" max="19" width="4.33203125" style="7" customWidth="1"/>
    <col min="20" max="20" width="9.5" style="7" customWidth="1"/>
    <col min="21" max="21" width="7.33203125" style="7" customWidth="1"/>
    <col min="22" max="22" width="14" style="7" customWidth="1"/>
    <col min="23" max="23" width="21.5" style="7" customWidth="1"/>
    <col min="24" max="24" width="7.6640625" style="105" customWidth="1"/>
    <col min="25" max="27" width="7.6640625" style="1" hidden="1" customWidth="1"/>
    <col min="28" max="28" width="7.6640625" style="26" hidden="1" customWidth="1"/>
    <col min="29" max="29" width="4.6640625" style="26" hidden="1" customWidth="1"/>
    <col min="30" max="30" width="3.83203125" style="26" hidden="1" customWidth="1"/>
    <col min="31" max="31" width="22.5" style="1" hidden="1" customWidth="1"/>
    <col min="32" max="35" width="9.1640625" style="7" hidden="1" customWidth="1"/>
    <col min="36" max="36" width="9.1640625" style="6" hidden="1" customWidth="1"/>
    <col min="37" max="16384" width="9.1640625" style="7" hidden="1"/>
  </cols>
  <sheetData>
    <row r="1" spans="1:38" ht="29" customHeight="1" thickBot="1" x14ac:dyDescent="0.2">
      <c r="A1" s="161" t="s">
        <v>119</v>
      </c>
      <c r="B1" s="162"/>
      <c r="C1" s="162"/>
      <c r="D1" s="162"/>
      <c r="E1" s="162"/>
      <c r="F1" s="162"/>
      <c r="G1" s="162"/>
      <c r="H1" s="162"/>
      <c r="I1" s="163"/>
      <c r="J1" s="126" t="s">
        <v>86</v>
      </c>
      <c r="K1" s="128"/>
      <c r="L1" s="128"/>
      <c r="M1" s="128"/>
      <c r="N1" s="128"/>
      <c r="O1" s="128"/>
      <c r="P1" s="127"/>
      <c r="Q1" s="126" t="s">
        <v>87</v>
      </c>
      <c r="R1" s="128"/>
      <c r="S1" s="128"/>
      <c r="T1" s="128"/>
      <c r="U1" s="127"/>
      <c r="V1" s="126" t="s">
        <v>92</v>
      </c>
      <c r="W1" s="127"/>
      <c r="AB1" s="2" t="s">
        <v>12</v>
      </c>
      <c r="AC1" s="3"/>
      <c r="AD1" s="3"/>
      <c r="AE1" s="4" t="s">
        <v>13</v>
      </c>
      <c r="AF1" s="5">
        <v>1</v>
      </c>
      <c r="AG1" s="5">
        <v>2</v>
      </c>
      <c r="AH1" s="5">
        <v>3</v>
      </c>
      <c r="AI1" s="5">
        <v>4</v>
      </c>
    </row>
    <row r="2" spans="1:38" s="15" customFormat="1" ht="20" customHeight="1" thickBot="1" x14ac:dyDescent="0.25">
      <c r="A2" s="8" t="s">
        <v>88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29" t="s">
        <v>93</v>
      </c>
      <c r="R2" s="130"/>
      <c r="S2" s="130"/>
      <c r="T2" s="130"/>
      <c r="U2" s="130"/>
      <c r="V2" s="126"/>
      <c r="W2" s="127"/>
      <c r="X2" s="106"/>
      <c r="Y2" s="10"/>
      <c r="Z2" s="10"/>
      <c r="AA2" s="10"/>
      <c r="AB2" s="11" t="s">
        <v>8</v>
      </c>
      <c r="AC2" s="12"/>
      <c r="AD2" s="12"/>
      <c r="AE2" s="4" t="s">
        <v>19</v>
      </c>
      <c r="AF2" s="13">
        <f>PREZZI!C11</f>
        <v>90</v>
      </c>
      <c r="AG2" s="13">
        <f>PREZZI!C12</f>
        <v>175</v>
      </c>
      <c r="AH2" s="13">
        <f>PREZZI!C13</f>
        <v>235</v>
      </c>
      <c r="AI2" s="13">
        <f>PREZZI!C14</f>
        <v>290</v>
      </c>
      <c r="AJ2" s="14"/>
    </row>
    <row r="3" spans="1:38" s="24" customFormat="1" ht="66" thickBot="1" x14ac:dyDescent="0.2">
      <c r="A3" s="16" t="s">
        <v>27</v>
      </c>
      <c r="B3" s="17" t="s">
        <v>28</v>
      </c>
      <c r="C3" s="17" t="s">
        <v>29</v>
      </c>
      <c r="D3" s="17" t="s">
        <v>30</v>
      </c>
      <c r="E3" s="18" t="s">
        <v>95</v>
      </c>
      <c r="F3" s="17" t="s">
        <v>0</v>
      </c>
      <c r="G3" s="19" t="s">
        <v>1</v>
      </c>
      <c r="H3" s="19" t="s">
        <v>67</v>
      </c>
      <c r="I3" s="19" t="s">
        <v>2</v>
      </c>
      <c r="J3" s="19" t="s">
        <v>68</v>
      </c>
      <c r="K3" s="19" t="s">
        <v>3</v>
      </c>
      <c r="L3" s="19" t="s">
        <v>70</v>
      </c>
      <c r="M3" s="19" t="s">
        <v>31</v>
      </c>
      <c r="N3" s="19" t="s">
        <v>32</v>
      </c>
      <c r="O3" s="19" t="s">
        <v>33</v>
      </c>
      <c r="P3" s="19" t="s">
        <v>34</v>
      </c>
      <c r="Q3" s="20" t="s">
        <v>4</v>
      </c>
      <c r="R3" s="21" t="s">
        <v>5</v>
      </c>
      <c r="S3" s="131" t="s">
        <v>78</v>
      </c>
      <c r="T3" s="132"/>
      <c r="U3" s="21" t="s">
        <v>105</v>
      </c>
      <c r="V3" s="22" t="s">
        <v>6</v>
      </c>
      <c r="W3" s="23" t="s">
        <v>7</v>
      </c>
      <c r="X3" s="25"/>
      <c r="AB3" s="2" t="s">
        <v>10</v>
      </c>
      <c r="AC3" s="2"/>
      <c r="AD3" s="2"/>
      <c r="AE3" s="4" t="s">
        <v>22</v>
      </c>
      <c r="AF3" s="13">
        <f>PREZZI!F11</f>
        <v>75</v>
      </c>
      <c r="AG3" s="13">
        <f>PREZZI!F12</f>
        <v>145</v>
      </c>
      <c r="AH3" s="13">
        <f>PREZZI!F13</f>
        <v>205</v>
      </c>
      <c r="AI3" s="13">
        <f>PREZZI!F14</f>
        <v>260</v>
      </c>
      <c r="AJ3" s="25"/>
      <c r="AL3" s="26"/>
    </row>
    <row r="4" spans="1:38" s="24" customFormat="1" x14ac:dyDescent="0.15">
      <c r="A4" s="27" t="s">
        <v>89</v>
      </c>
      <c r="B4" s="28"/>
      <c r="C4" s="29"/>
      <c r="D4" s="28"/>
      <c r="E4" s="28"/>
      <c r="F4" s="30" t="s">
        <v>84</v>
      </c>
      <c r="G4" s="31">
        <v>46143</v>
      </c>
      <c r="H4" s="30" t="s">
        <v>10</v>
      </c>
      <c r="I4" s="31">
        <v>46145</v>
      </c>
      <c r="J4" s="30" t="s">
        <v>11</v>
      </c>
      <c r="K4" s="32">
        <f t="shared" ref="K4:K6" si="0">IF(AND(G4&lt;&gt;"",I4&lt;&gt;""),I4-G4,"")</f>
        <v>2</v>
      </c>
      <c r="L4" s="30">
        <v>1</v>
      </c>
      <c r="M4" s="30"/>
      <c r="N4" s="30"/>
      <c r="O4" s="30"/>
      <c r="P4" s="30"/>
      <c r="Q4" s="33">
        <f>(IF(AND(ISNUMBER($K4)=TRUE,(ISNUMBER($L4)=TRUE),ISNUMBER(#REF!)=FALSE,ISNUMBER($M4)=FALSE,ISNUMBER(#REF!)=FALSE,ISNUMBER(#REF!)=FALSE,ISNUMBER($N4)=FALSE),HLOOKUP($K4,$AE$1:$AI$5,2,FALSE),(IF(AND(ISNUMBER($K4)=TRUE,(ISNUMBER(#REF!)=TRUE),ISNUMBER($L4)=FALSE,ISNUMBER($M4)=FALSE,ISNUMBER(#REF!)=FALSE,ISNUMBER($N4)=FALSE),HLOOKUP($K4,$AE$1:$AI$5,4,FALSE),(IF(AND(ISNUMBER($K4)=TRUE,(ISNUMBER($M4)=TRUE),ISNUMBER($L4)=FALSE,ISNUMBER(#REF!)=FALSE,ISNUMBER(#REF!)=FALSE,ISNUMBER($N4)=FALSE),HLOOKUP($K4,$AE$1:$AI$5,3,FALSE),(IF(AND(ISNUMBER($K4)=TRUE,(ISNUMBER(#REF!)=TRUE),ISNUMBER($L4)=FALSE,ISNUMBER(#REF!)=FALSE,ISNUMBER($M4)=FALSE,ISNUMBER($N4)=FALSE),HLOOKUP($K4,$AE$1:$AI$5,5,FALSE),IF(ISNUMBER($O4)=TRUE,HLOOKUP($K4,$AE$1:$AI$12,12,FALSE),IF(ISNUMBER($P4)=TRUE,HLOOKUP($K4,$AE$1:$AI$12,10,FALSE),IF(ISNUMBER($N4)=TRUE,HLOOKUP($K4,$AE$1:$AI$12,11,FALSE))))))))))))</f>
        <v>175</v>
      </c>
      <c r="R4" s="34" t="s">
        <v>9</v>
      </c>
      <c r="S4" s="35" t="s">
        <v>9</v>
      </c>
      <c r="T4" s="36">
        <f>IF(AND($K4&lt;&gt;"",$S4=$AB$9),$K4*$AF$7,$AA$11)</f>
        <v>0</v>
      </c>
      <c r="U4" s="37" t="s">
        <v>9</v>
      </c>
      <c r="V4" s="38">
        <f>SUM(Q4:U4)</f>
        <v>175</v>
      </c>
      <c r="W4" s="39"/>
      <c r="X4" s="25"/>
      <c r="AB4" s="2" t="s">
        <v>15</v>
      </c>
      <c r="AC4" s="2"/>
      <c r="AD4" s="2"/>
      <c r="AE4" s="4" t="s">
        <v>21</v>
      </c>
      <c r="AF4" s="40"/>
      <c r="AG4" s="40"/>
      <c r="AH4" s="40"/>
      <c r="AI4" s="40"/>
      <c r="AJ4" s="25"/>
    </row>
    <row r="5" spans="1:38" s="24" customFormat="1" x14ac:dyDescent="0.15">
      <c r="A5" s="27" t="s">
        <v>90</v>
      </c>
      <c r="B5" s="28"/>
      <c r="C5" s="29"/>
      <c r="D5" s="28"/>
      <c r="E5" s="28"/>
      <c r="F5" s="30"/>
      <c r="G5" s="31">
        <v>46143</v>
      </c>
      <c r="H5" s="30" t="s">
        <v>10</v>
      </c>
      <c r="I5" s="31">
        <v>46145</v>
      </c>
      <c r="J5" s="30" t="s">
        <v>11</v>
      </c>
      <c r="K5" s="32">
        <f t="shared" ref="K5:K64" si="1">IF(AND(G5&lt;&gt;"",I5&lt;&gt;""),I5-G5,"")</f>
        <v>2</v>
      </c>
      <c r="L5" s="41">
        <v>1</v>
      </c>
      <c r="M5" s="41"/>
      <c r="N5" s="41"/>
      <c r="O5" s="41"/>
      <c r="P5" s="41"/>
      <c r="Q5" s="33">
        <f>(IF(AND(ISNUMBER($K5)=TRUE,(ISNUMBER($L5)=TRUE),ISNUMBER(#REF!)=FALSE,ISNUMBER($M5)=FALSE,ISNUMBER(#REF!)=FALSE,ISNUMBER(#REF!)=FALSE,ISNUMBER($N5)=FALSE),HLOOKUP($K5,$AE$1:$AI$5,2,FALSE),(IF(AND(ISNUMBER($K5)=TRUE,(ISNUMBER(#REF!)=TRUE),ISNUMBER($L5)=FALSE,ISNUMBER($M5)=FALSE,ISNUMBER(#REF!)=FALSE,ISNUMBER($N5)=FALSE),HLOOKUP($K5,$AE$1:$AI$5,4,FALSE),(IF(AND(ISNUMBER($K5)=TRUE,(ISNUMBER($M5)=TRUE),ISNUMBER($L5)=FALSE,ISNUMBER(#REF!)=FALSE,ISNUMBER(#REF!)=FALSE,ISNUMBER($N5)=FALSE),HLOOKUP($K5,$AE$1:$AI$5,3,FALSE),(IF(AND(ISNUMBER($K5)=TRUE,(ISNUMBER(#REF!)=TRUE),ISNUMBER($L5)=FALSE,ISNUMBER(#REF!)=FALSE,ISNUMBER($M5)=FALSE,ISNUMBER($N5)=FALSE),HLOOKUP($K5,$AE$1:$AI$5,5,FALSE),IF(ISNUMBER($O5)=TRUE,HLOOKUP($K5,$AE$1:$AI$12,12,FALSE),IF(ISNUMBER($P5)=TRUE,HLOOKUP($K5,$AE$1:$AI$12,10,FALSE),IF(ISNUMBER($N5)=TRUE,HLOOKUP($K5,$AE$1:$AI$12,11,FALSE))))))))))))</f>
        <v>175</v>
      </c>
      <c r="R5" s="34" t="s">
        <v>9</v>
      </c>
      <c r="S5" s="35" t="s">
        <v>9</v>
      </c>
      <c r="T5" s="36">
        <f t="shared" ref="T5:T64" si="2">IF(AND($K5&lt;&gt;"",$S5=$AB$9),$K5*$AF$7,$AA$11)</f>
        <v>0</v>
      </c>
      <c r="U5" s="37" t="s">
        <v>9</v>
      </c>
      <c r="V5" s="38">
        <f t="shared" ref="V5:V64" si="3">SUM(Q5:U5)</f>
        <v>175</v>
      </c>
      <c r="W5" s="42" t="s">
        <v>85</v>
      </c>
      <c r="X5" s="25"/>
      <c r="AB5" s="43" t="s">
        <v>12</v>
      </c>
      <c r="AC5" s="43"/>
      <c r="AD5" s="43"/>
      <c r="AE5" s="4" t="s">
        <v>20</v>
      </c>
      <c r="AF5" s="40"/>
      <c r="AG5" s="40"/>
      <c r="AH5" s="40"/>
      <c r="AI5" s="40"/>
      <c r="AJ5" s="25"/>
    </row>
    <row r="6" spans="1:38" s="24" customFormat="1" x14ac:dyDescent="0.15">
      <c r="A6" s="27" t="s">
        <v>91</v>
      </c>
      <c r="B6" s="28"/>
      <c r="C6" s="29"/>
      <c r="D6" s="28"/>
      <c r="E6" s="28"/>
      <c r="F6" s="30"/>
      <c r="G6" s="31">
        <v>46143</v>
      </c>
      <c r="H6" s="30" t="s">
        <v>10</v>
      </c>
      <c r="I6" s="31">
        <v>46145</v>
      </c>
      <c r="J6" s="30" t="s">
        <v>11</v>
      </c>
      <c r="K6" s="32">
        <f t="shared" si="0"/>
        <v>2</v>
      </c>
      <c r="L6" s="41">
        <v>1</v>
      </c>
      <c r="M6" s="41"/>
      <c r="N6" s="41"/>
      <c r="O6" s="41"/>
      <c r="P6" s="41"/>
      <c r="Q6" s="33">
        <f>(IF(AND(ISNUMBER($K6)=TRUE,(ISNUMBER($L6)=TRUE),ISNUMBER(#REF!)=FALSE,ISNUMBER($M6)=FALSE,ISNUMBER(#REF!)=FALSE,ISNUMBER(#REF!)=FALSE,ISNUMBER($N6)=FALSE),HLOOKUP($K6,$AE$1:$AI$5,2,FALSE),(IF(AND(ISNUMBER($K6)=TRUE,(ISNUMBER(#REF!)=TRUE),ISNUMBER($L6)=FALSE,ISNUMBER($M6)=FALSE,ISNUMBER(#REF!)=FALSE,ISNUMBER($N6)=FALSE),HLOOKUP($K6,$AE$1:$AI$5,4,FALSE),(IF(AND(ISNUMBER($K6)=TRUE,(ISNUMBER($M6)=TRUE),ISNUMBER($L6)=FALSE,ISNUMBER(#REF!)=FALSE,ISNUMBER(#REF!)=FALSE,ISNUMBER($N6)=FALSE),HLOOKUP($K6,$AE$1:$AI$5,3,FALSE),(IF(AND(ISNUMBER($K6)=TRUE,(ISNUMBER(#REF!)=TRUE),ISNUMBER($L6)=FALSE,ISNUMBER(#REF!)=FALSE,ISNUMBER($M6)=FALSE,ISNUMBER($N6)=FALSE),HLOOKUP($K6,$AE$1:$AI$5,5,FALSE),IF(ISNUMBER($O6)=TRUE,HLOOKUP($K6,$AE$1:$AI$12,12,FALSE),IF(ISNUMBER($P6)=TRUE,HLOOKUP($K6,$AE$1:$AI$12,10,FALSE),IF(ISNUMBER($N6)=TRUE,HLOOKUP($K6,$AE$1:$AI$12,11,FALSE))))))))))))</f>
        <v>175</v>
      </c>
      <c r="R6" s="34" t="s">
        <v>9</v>
      </c>
      <c r="S6" s="35" t="s">
        <v>9</v>
      </c>
      <c r="T6" s="36">
        <f t="shared" si="2"/>
        <v>0</v>
      </c>
      <c r="U6" s="37" t="s">
        <v>9</v>
      </c>
      <c r="V6" s="38">
        <f t="shared" si="3"/>
        <v>175</v>
      </c>
      <c r="W6" s="42"/>
      <c r="X6" s="25"/>
      <c r="AB6" s="43" t="s">
        <v>12</v>
      </c>
      <c r="AC6" s="43"/>
      <c r="AD6" s="43"/>
      <c r="AE6" s="4" t="s">
        <v>20</v>
      </c>
      <c r="AF6" s="40"/>
      <c r="AG6" s="40"/>
      <c r="AH6" s="40"/>
      <c r="AI6" s="40"/>
      <c r="AJ6" s="25"/>
    </row>
    <row r="7" spans="1:38" s="24" customFormat="1" ht="14" x14ac:dyDescent="0.15">
      <c r="A7" s="44"/>
      <c r="B7" s="45"/>
      <c r="C7" s="46"/>
      <c r="D7" s="45"/>
      <c r="E7" s="28"/>
      <c r="F7" s="30"/>
      <c r="G7" s="31"/>
      <c r="H7" s="30"/>
      <c r="I7" s="31"/>
      <c r="J7" s="30"/>
      <c r="K7" s="32" t="str">
        <f t="shared" si="1"/>
        <v/>
      </c>
      <c r="L7" s="47"/>
      <c r="M7" s="47"/>
      <c r="N7" s="47"/>
      <c r="O7" s="47"/>
      <c r="P7" s="47"/>
      <c r="Q7" s="33" t="b">
        <f>(IF(AND(ISNUMBER($K7)=TRUE,(ISNUMBER($L7)=TRUE),ISNUMBER(#REF!)=FALSE,ISNUMBER($M7)=FALSE,ISNUMBER(#REF!)=FALSE,ISNUMBER(#REF!)=FALSE,ISNUMBER($N7)=FALSE),HLOOKUP($K7,$AE$1:$AI$5,2,FALSE),(IF(AND(ISNUMBER($K7)=TRUE,(ISNUMBER(#REF!)=TRUE),ISNUMBER($L7)=FALSE,ISNUMBER($M7)=FALSE,ISNUMBER(#REF!)=FALSE,ISNUMBER($N7)=FALSE),HLOOKUP($K7,$AE$1:$AI$5,4,FALSE),(IF(AND(ISNUMBER($K7)=TRUE,(ISNUMBER($M7)=TRUE),ISNUMBER($L7)=FALSE,ISNUMBER(#REF!)=FALSE,ISNUMBER(#REF!)=FALSE,ISNUMBER($N7)=FALSE),HLOOKUP($K7,$AE$1:$AI$5,3,FALSE),(IF(AND(ISNUMBER($K7)=TRUE,(ISNUMBER(#REF!)=TRUE),ISNUMBER($L7)=FALSE,ISNUMBER(#REF!)=FALSE,ISNUMBER($M7)=FALSE,ISNUMBER($N7)=FALSE),HLOOKUP($K7,$AE$1:$AI$5,5,FALSE),IF(ISNUMBER($O7)=TRUE,HLOOKUP($K7,$AE$1:$AI$12,12,FALSE),IF(ISNUMBER($P7)=TRUE,HLOOKUP($K7,$AE$1:$AI$12,10,FALSE),IF(ISNUMBER($N7)=TRUE,HLOOKUP($K7,$AE$1:$AI$12,11,FALSE))))))))))))</f>
        <v>0</v>
      </c>
      <c r="R7" s="34" t="s">
        <v>9</v>
      </c>
      <c r="S7" s="35" t="s">
        <v>9</v>
      </c>
      <c r="T7" s="36">
        <f t="shared" si="2"/>
        <v>0</v>
      </c>
      <c r="U7" s="37" t="s">
        <v>9</v>
      </c>
      <c r="V7" s="38">
        <f t="shared" si="3"/>
        <v>0</v>
      </c>
      <c r="W7" s="48"/>
      <c r="X7" s="25"/>
      <c r="AB7" s="43" t="s">
        <v>15</v>
      </c>
      <c r="AC7" s="43"/>
      <c r="AD7" s="43"/>
      <c r="AE7" s="4" t="s">
        <v>14</v>
      </c>
      <c r="AF7" s="40">
        <f>PREZZI!C23</f>
        <v>20</v>
      </c>
      <c r="AG7" s="40">
        <f>AF7*AG1</f>
        <v>40</v>
      </c>
      <c r="AH7" s="40">
        <f>AF7*AH1</f>
        <v>60</v>
      </c>
      <c r="AI7" s="40">
        <v>80</v>
      </c>
      <c r="AJ7" s="25"/>
    </row>
    <row r="8" spans="1:38" s="24" customFormat="1" ht="14" x14ac:dyDescent="0.15">
      <c r="A8" s="44"/>
      <c r="B8" s="45"/>
      <c r="C8" s="46"/>
      <c r="D8" s="45"/>
      <c r="E8" s="28"/>
      <c r="F8" s="30"/>
      <c r="G8" s="31"/>
      <c r="H8" s="30"/>
      <c r="I8" s="31"/>
      <c r="J8" s="30"/>
      <c r="K8" s="32" t="str">
        <f t="shared" si="1"/>
        <v/>
      </c>
      <c r="L8" s="41"/>
      <c r="M8" s="41"/>
      <c r="N8" s="41"/>
      <c r="O8" s="41"/>
      <c r="P8" s="41"/>
      <c r="Q8" s="33" t="b">
        <f>(IF(AND(ISNUMBER($K8)=TRUE,(ISNUMBER($L8)=TRUE),ISNUMBER(#REF!)=FALSE,ISNUMBER($M8)=FALSE,ISNUMBER(#REF!)=FALSE,ISNUMBER(#REF!)=FALSE,ISNUMBER($N8)=FALSE),HLOOKUP($K8,$AE$1:$AI$5,2,FALSE),(IF(AND(ISNUMBER($K8)=TRUE,(ISNUMBER(#REF!)=TRUE),ISNUMBER($L8)=FALSE,ISNUMBER($M8)=FALSE,ISNUMBER(#REF!)=FALSE,ISNUMBER($N8)=FALSE),HLOOKUP($K8,$AE$1:$AI$5,4,FALSE),(IF(AND(ISNUMBER($K8)=TRUE,(ISNUMBER($M8)=TRUE),ISNUMBER($L8)=FALSE,ISNUMBER(#REF!)=FALSE,ISNUMBER(#REF!)=FALSE,ISNUMBER($N8)=FALSE),HLOOKUP($K8,$AE$1:$AI$5,3,FALSE),(IF(AND(ISNUMBER($K8)=TRUE,(ISNUMBER(#REF!)=TRUE),ISNUMBER($L8)=FALSE,ISNUMBER(#REF!)=FALSE,ISNUMBER($M8)=FALSE,ISNUMBER($N8)=FALSE),HLOOKUP($K8,$AE$1:$AI$5,5,FALSE),IF(ISNUMBER($O8)=TRUE,HLOOKUP($K8,$AE$1:$AI$12,12,FALSE),IF(ISNUMBER($P8)=TRUE,HLOOKUP($K8,$AE$1:$AI$12,10,FALSE),IF(ISNUMBER($N8)=TRUE,HLOOKUP($K8,$AE$1:$AI$12,11,FALSE))))))))))))</f>
        <v>0</v>
      </c>
      <c r="R8" s="34" t="s">
        <v>9</v>
      </c>
      <c r="S8" s="35" t="s">
        <v>9</v>
      </c>
      <c r="T8" s="36">
        <f t="shared" si="2"/>
        <v>0</v>
      </c>
      <c r="U8" s="37" t="s">
        <v>9</v>
      </c>
      <c r="V8" s="38">
        <f t="shared" si="3"/>
        <v>0</v>
      </c>
      <c r="W8" s="42"/>
      <c r="X8" s="25"/>
      <c r="AB8" s="2" t="s">
        <v>12</v>
      </c>
      <c r="AC8" s="2"/>
      <c r="AD8" s="2"/>
      <c r="AE8" s="4" t="s">
        <v>16</v>
      </c>
      <c r="AF8" s="40">
        <v>18</v>
      </c>
      <c r="AG8" s="40"/>
      <c r="AH8" s="40"/>
      <c r="AI8" s="40"/>
      <c r="AJ8" s="25"/>
    </row>
    <row r="9" spans="1:38" s="24" customFormat="1" ht="14" x14ac:dyDescent="0.15">
      <c r="A9" s="44"/>
      <c r="B9" s="45"/>
      <c r="C9" s="46"/>
      <c r="D9" s="45"/>
      <c r="E9" s="28"/>
      <c r="F9" s="30"/>
      <c r="G9" s="31"/>
      <c r="H9" s="30"/>
      <c r="I9" s="31"/>
      <c r="J9" s="30"/>
      <c r="K9" s="32" t="str">
        <f t="shared" si="1"/>
        <v/>
      </c>
      <c r="L9" s="41"/>
      <c r="M9" s="41"/>
      <c r="N9" s="41"/>
      <c r="O9" s="41"/>
      <c r="P9" s="41"/>
      <c r="Q9" s="33" t="b">
        <f>(IF(AND(ISNUMBER($K9)=TRUE,(ISNUMBER($L9)=TRUE),ISNUMBER(#REF!)=FALSE,ISNUMBER($M9)=FALSE,ISNUMBER(#REF!)=FALSE,ISNUMBER(#REF!)=FALSE,ISNUMBER($N9)=FALSE),HLOOKUP($K9,$AE$1:$AI$5,2,FALSE),(IF(AND(ISNUMBER($K9)=TRUE,(ISNUMBER(#REF!)=TRUE),ISNUMBER($L9)=FALSE,ISNUMBER($M9)=FALSE,ISNUMBER(#REF!)=FALSE,ISNUMBER($N9)=FALSE),HLOOKUP($K9,$AE$1:$AI$5,4,FALSE),(IF(AND(ISNUMBER($K9)=TRUE,(ISNUMBER($M9)=TRUE),ISNUMBER($L9)=FALSE,ISNUMBER(#REF!)=FALSE,ISNUMBER(#REF!)=FALSE,ISNUMBER($N9)=FALSE),HLOOKUP($K9,$AE$1:$AI$5,3,FALSE),(IF(AND(ISNUMBER($K9)=TRUE,(ISNUMBER(#REF!)=TRUE),ISNUMBER($L9)=FALSE,ISNUMBER(#REF!)=FALSE,ISNUMBER($M9)=FALSE,ISNUMBER($N9)=FALSE),HLOOKUP($K9,$AE$1:$AI$5,5,FALSE),IF(ISNUMBER($O9)=TRUE,HLOOKUP($K9,$AE$1:$AI$12,12,FALSE),IF(ISNUMBER($P9)=TRUE,HLOOKUP($K9,$AE$1:$AI$12,10,FALSE),IF(ISNUMBER($N9)=TRUE,HLOOKUP($K9,$AE$1:$AI$12,11,FALSE))))))))))))</f>
        <v>0</v>
      </c>
      <c r="R9" s="34" t="s">
        <v>9</v>
      </c>
      <c r="S9" s="35" t="s">
        <v>9</v>
      </c>
      <c r="T9" s="36">
        <f t="shared" si="2"/>
        <v>0</v>
      </c>
      <c r="U9" s="37" t="s">
        <v>9</v>
      </c>
      <c r="V9" s="38">
        <f t="shared" si="3"/>
        <v>0</v>
      </c>
      <c r="W9" s="42"/>
      <c r="X9" s="25"/>
      <c r="AB9" s="2" t="s">
        <v>18</v>
      </c>
      <c r="AC9" s="2"/>
      <c r="AD9" s="2"/>
      <c r="AE9" s="4" t="s">
        <v>17</v>
      </c>
      <c r="AF9" s="49"/>
      <c r="AG9" s="49"/>
      <c r="AH9" s="49"/>
      <c r="AI9" s="40"/>
      <c r="AJ9" s="25"/>
    </row>
    <row r="10" spans="1:38" s="24" customFormat="1" ht="14" x14ac:dyDescent="0.15">
      <c r="A10" s="44"/>
      <c r="B10" s="45"/>
      <c r="C10" s="46"/>
      <c r="D10" s="45"/>
      <c r="E10" s="28"/>
      <c r="F10" s="30"/>
      <c r="G10" s="31"/>
      <c r="H10" s="30"/>
      <c r="I10" s="31"/>
      <c r="J10" s="30"/>
      <c r="K10" s="32" t="str">
        <f t="shared" si="1"/>
        <v/>
      </c>
      <c r="L10" s="30"/>
      <c r="M10" s="30"/>
      <c r="N10" s="30"/>
      <c r="O10" s="30"/>
      <c r="P10" s="30"/>
      <c r="Q10" s="33" t="b">
        <f>(IF(AND(ISNUMBER($K10)=TRUE,(ISNUMBER($L10)=TRUE),ISNUMBER(#REF!)=FALSE,ISNUMBER($M10)=FALSE,ISNUMBER(#REF!)=FALSE,ISNUMBER(#REF!)=FALSE,ISNUMBER($N10)=FALSE),HLOOKUP($K10,$AE$1:$AI$5,2,FALSE),(IF(AND(ISNUMBER($K10)=TRUE,(ISNUMBER(#REF!)=TRUE),ISNUMBER($L10)=FALSE,ISNUMBER($M10)=FALSE,ISNUMBER(#REF!)=FALSE,ISNUMBER($N10)=FALSE),HLOOKUP($K10,$AE$1:$AI$5,4,FALSE),(IF(AND(ISNUMBER($K10)=TRUE,(ISNUMBER($M10)=TRUE),ISNUMBER($L10)=FALSE,ISNUMBER(#REF!)=FALSE,ISNUMBER(#REF!)=FALSE,ISNUMBER($N10)=FALSE),HLOOKUP($K10,$AE$1:$AI$5,3,FALSE),(IF(AND(ISNUMBER($K10)=TRUE,(ISNUMBER(#REF!)=TRUE),ISNUMBER($L10)=FALSE,ISNUMBER(#REF!)=FALSE,ISNUMBER($M10)=FALSE,ISNUMBER($N10)=FALSE),HLOOKUP($K10,$AE$1:$AI$5,5,FALSE),IF(ISNUMBER($O10)=TRUE,HLOOKUP($K10,$AE$1:$AI$12,12,FALSE),IF(ISNUMBER($P10)=TRUE,HLOOKUP($K10,$AE$1:$AI$12,10,FALSE),IF(ISNUMBER($N10)=TRUE,HLOOKUP($K10,$AE$1:$AI$12,11,FALSE))))))))))))</f>
        <v>0</v>
      </c>
      <c r="R10" s="34" t="s">
        <v>9</v>
      </c>
      <c r="S10" s="35" t="s">
        <v>9</v>
      </c>
      <c r="T10" s="36">
        <f t="shared" si="2"/>
        <v>0</v>
      </c>
      <c r="U10" s="37" t="s">
        <v>9</v>
      </c>
      <c r="V10" s="38">
        <f t="shared" si="3"/>
        <v>0</v>
      </c>
      <c r="W10" s="39"/>
      <c r="X10" s="25"/>
      <c r="AB10" s="2" t="s">
        <v>9</v>
      </c>
      <c r="AC10" s="2"/>
      <c r="AD10" s="2"/>
      <c r="AE10" s="4" t="s">
        <v>23</v>
      </c>
      <c r="AF10" s="49">
        <v>0</v>
      </c>
      <c r="AG10" s="49">
        <v>0</v>
      </c>
      <c r="AH10" s="49">
        <v>0</v>
      </c>
      <c r="AI10" s="40"/>
      <c r="AJ10" s="25"/>
    </row>
    <row r="11" spans="1:38" s="24" customFormat="1" ht="14" x14ac:dyDescent="0.15">
      <c r="A11" s="44"/>
      <c r="B11" s="45"/>
      <c r="C11" s="46"/>
      <c r="D11" s="45"/>
      <c r="E11" s="28"/>
      <c r="F11" s="30"/>
      <c r="G11" s="31"/>
      <c r="H11" s="30"/>
      <c r="I11" s="31"/>
      <c r="J11" s="30"/>
      <c r="K11" s="32" t="str">
        <f t="shared" si="1"/>
        <v/>
      </c>
      <c r="L11" s="41"/>
      <c r="M11" s="41"/>
      <c r="N11" s="41"/>
      <c r="O11" s="41"/>
      <c r="P11" s="41"/>
      <c r="Q11" s="33" t="b">
        <f>(IF(AND(ISNUMBER($K11)=TRUE,(ISNUMBER($L11)=TRUE),ISNUMBER(#REF!)=FALSE,ISNUMBER($M11)=FALSE,ISNUMBER(#REF!)=FALSE,ISNUMBER(#REF!)=FALSE,ISNUMBER($N11)=FALSE),HLOOKUP($K11,$AE$1:$AI$5,2,FALSE),(IF(AND(ISNUMBER($K11)=TRUE,(ISNUMBER(#REF!)=TRUE),ISNUMBER($L11)=FALSE,ISNUMBER($M11)=FALSE,ISNUMBER(#REF!)=FALSE,ISNUMBER($N11)=FALSE),HLOOKUP($K11,$AE$1:$AI$5,4,FALSE),(IF(AND(ISNUMBER($K11)=TRUE,(ISNUMBER($M11)=TRUE),ISNUMBER($L11)=FALSE,ISNUMBER(#REF!)=FALSE,ISNUMBER(#REF!)=FALSE,ISNUMBER($N11)=FALSE),HLOOKUP($K11,$AE$1:$AI$5,3,FALSE),(IF(AND(ISNUMBER($K11)=TRUE,(ISNUMBER(#REF!)=TRUE),ISNUMBER($L11)=FALSE,ISNUMBER(#REF!)=FALSE,ISNUMBER($M11)=FALSE,ISNUMBER($N11)=FALSE),HLOOKUP($K11,$AE$1:$AI$5,5,FALSE),IF(ISNUMBER($O11)=TRUE,HLOOKUP($K11,$AE$1:$AI$12,12,FALSE),IF(ISNUMBER($P11)=TRUE,HLOOKUP($K11,$AE$1:$AI$12,10,FALSE),IF(ISNUMBER($N11)=TRUE,HLOOKUP($K11,$AE$1:$AI$12,11,FALSE))))))))))))</f>
        <v>0</v>
      </c>
      <c r="R11" s="34" t="s">
        <v>9</v>
      </c>
      <c r="S11" s="35" t="s">
        <v>9</v>
      </c>
      <c r="T11" s="36">
        <f t="shared" si="2"/>
        <v>0</v>
      </c>
      <c r="U11" s="37" t="s">
        <v>9</v>
      </c>
      <c r="V11" s="38">
        <f t="shared" si="3"/>
        <v>0</v>
      </c>
      <c r="W11" s="42"/>
      <c r="X11" s="25"/>
      <c r="AB11" s="2" t="s">
        <v>12</v>
      </c>
      <c r="AC11" s="2"/>
      <c r="AD11" s="2"/>
      <c r="AE11" s="4" t="s">
        <v>26</v>
      </c>
      <c r="AF11" s="50">
        <f>AF3*(1-40%)</f>
        <v>45</v>
      </c>
      <c r="AG11" s="50">
        <f>AG3*(1-40%)</f>
        <v>87</v>
      </c>
      <c r="AH11" s="50">
        <f>AH3*(1-40%)</f>
        <v>123</v>
      </c>
      <c r="AI11" s="50">
        <f>AI3*(1-40%)</f>
        <v>156</v>
      </c>
      <c r="AJ11" s="25" t="s">
        <v>83</v>
      </c>
    </row>
    <row r="12" spans="1:38" s="24" customFormat="1" ht="14" x14ac:dyDescent="0.15">
      <c r="A12" s="44"/>
      <c r="B12" s="45"/>
      <c r="C12" s="46"/>
      <c r="D12" s="45"/>
      <c r="E12" s="28"/>
      <c r="F12" s="30"/>
      <c r="G12" s="31"/>
      <c r="H12" s="30"/>
      <c r="I12" s="31"/>
      <c r="J12" s="30"/>
      <c r="K12" s="32" t="str">
        <f t="shared" si="1"/>
        <v/>
      </c>
      <c r="L12" s="41"/>
      <c r="M12" s="41"/>
      <c r="N12" s="41"/>
      <c r="O12" s="41"/>
      <c r="P12" s="41"/>
      <c r="Q12" s="33" t="b">
        <f>(IF(AND(ISNUMBER($K12)=TRUE,(ISNUMBER($L12)=TRUE),ISNUMBER(#REF!)=FALSE,ISNUMBER($M12)=FALSE,ISNUMBER(#REF!)=FALSE,ISNUMBER(#REF!)=FALSE,ISNUMBER($N12)=FALSE),HLOOKUP($K12,$AE$1:$AI$5,2,FALSE),(IF(AND(ISNUMBER($K12)=TRUE,(ISNUMBER(#REF!)=TRUE),ISNUMBER($L12)=FALSE,ISNUMBER($M12)=FALSE,ISNUMBER(#REF!)=FALSE,ISNUMBER($N12)=FALSE),HLOOKUP($K12,$AE$1:$AI$5,4,FALSE),(IF(AND(ISNUMBER($K12)=TRUE,(ISNUMBER($M12)=TRUE),ISNUMBER($L12)=FALSE,ISNUMBER(#REF!)=FALSE,ISNUMBER(#REF!)=FALSE,ISNUMBER($N12)=FALSE),HLOOKUP($K12,$AE$1:$AI$5,3,FALSE),(IF(AND(ISNUMBER($K12)=TRUE,(ISNUMBER(#REF!)=TRUE),ISNUMBER($L12)=FALSE,ISNUMBER(#REF!)=FALSE,ISNUMBER($M12)=FALSE,ISNUMBER($N12)=FALSE),HLOOKUP($K12,$AE$1:$AI$5,5,FALSE),IF(ISNUMBER($O12)=TRUE,HLOOKUP($K12,$AE$1:$AI$12,12,FALSE),IF(ISNUMBER($P12)=TRUE,HLOOKUP($K12,$AE$1:$AI$12,10,FALSE),IF(ISNUMBER($N12)=TRUE,HLOOKUP($K12,$AE$1:$AI$12,11,FALSE))))))))))))</f>
        <v>0</v>
      </c>
      <c r="R12" s="34" t="s">
        <v>9</v>
      </c>
      <c r="S12" s="35" t="s">
        <v>9</v>
      </c>
      <c r="T12" s="36">
        <f t="shared" si="2"/>
        <v>0</v>
      </c>
      <c r="U12" s="37" t="s">
        <v>9</v>
      </c>
      <c r="V12" s="38">
        <f t="shared" si="3"/>
        <v>0</v>
      </c>
      <c r="W12" s="42"/>
      <c r="X12" s="25"/>
      <c r="AB12" s="2" t="s">
        <v>18</v>
      </c>
      <c r="AC12" s="2"/>
      <c r="AD12" s="2"/>
      <c r="AE12" s="4" t="s">
        <v>24</v>
      </c>
      <c r="AF12" s="49">
        <v>15</v>
      </c>
      <c r="AG12" s="49">
        <v>30</v>
      </c>
      <c r="AH12" s="49">
        <v>45</v>
      </c>
      <c r="AI12" s="51">
        <f>AF12*4</f>
        <v>60</v>
      </c>
      <c r="AJ12" s="25"/>
    </row>
    <row r="13" spans="1:38" s="24" customFormat="1" ht="14" x14ac:dyDescent="0.15">
      <c r="A13" s="44"/>
      <c r="B13" s="45"/>
      <c r="C13" s="46"/>
      <c r="D13" s="45"/>
      <c r="E13" s="28"/>
      <c r="F13" s="30"/>
      <c r="G13" s="31"/>
      <c r="H13" s="30"/>
      <c r="I13" s="31"/>
      <c r="J13" s="30"/>
      <c r="K13" s="32" t="str">
        <f t="shared" si="1"/>
        <v/>
      </c>
      <c r="L13" s="41"/>
      <c r="M13" s="41"/>
      <c r="N13" s="41"/>
      <c r="O13" s="41"/>
      <c r="P13" s="41"/>
      <c r="Q13" s="33" t="b">
        <f>(IF(AND(ISNUMBER($K13)=TRUE,(ISNUMBER($L13)=TRUE),ISNUMBER(#REF!)=FALSE,ISNUMBER($M13)=FALSE,ISNUMBER(#REF!)=FALSE,ISNUMBER(#REF!)=FALSE,ISNUMBER($N13)=FALSE),HLOOKUP($K13,$AE$1:$AI$5,2,FALSE),(IF(AND(ISNUMBER($K13)=TRUE,(ISNUMBER(#REF!)=TRUE),ISNUMBER($L13)=FALSE,ISNUMBER($M13)=FALSE,ISNUMBER(#REF!)=FALSE,ISNUMBER($N13)=FALSE),HLOOKUP($K13,$AE$1:$AI$5,4,FALSE),(IF(AND(ISNUMBER($K13)=TRUE,(ISNUMBER($M13)=TRUE),ISNUMBER($L13)=FALSE,ISNUMBER(#REF!)=FALSE,ISNUMBER(#REF!)=FALSE,ISNUMBER($N13)=FALSE),HLOOKUP($K13,$AE$1:$AI$5,3,FALSE),(IF(AND(ISNUMBER($K13)=TRUE,(ISNUMBER(#REF!)=TRUE),ISNUMBER($L13)=FALSE,ISNUMBER(#REF!)=FALSE,ISNUMBER($M13)=FALSE,ISNUMBER($N13)=FALSE),HLOOKUP($K13,$AE$1:$AI$5,5,FALSE),IF(ISNUMBER($O13)=TRUE,HLOOKUP($K13,$AE$1:$AI$12,12,FALSE),IF(ISNUMBER($P13)=TRUE,HLOOKUP($K13,$AE$1:$AI$12,10,FALSE),IF(ISNUMBER($N13)=TRUE,HLOOKUP($K13,$AE$1:$AI$12,11,FALSE))))))))))))</f>
        <v>0</v>
      </c>
      <c r="R13" s="34" t="s">
        <v>9</v>
      </c>
      <c r="S13" s="35" t="s">
        <v>9</v>
      </c>
      <c r="T13" s="36">
        <f t="shared" si="2"/>
        <v>0</v>
      </c>
      <c r="U13" s="37" t="s">
        <v>9</v>
      </c>
      <c r="V13" s="38">
        <f t="shared" si="3"/>
        <v>0</v>
      </c>
      <c r="W13" s="42"/>
      <c r="X13" s="25"/>
      <c r="AB13" s="2" t="s">
        <v>9</v>
      </c>
      <c r="AC13" s="2"/>
      <c r="AD13" s="2"/>
      <c r="AE13" s="4" t="s">
        <v>25</v>
      </c>
      <c r="AF13" s="51"/>
      <c r="AG13" s="51"/>
      <c r="AH13" s="51"/>
      <c r="AI13" s="51"/>
      <c r="AJ13" s="25"/>
    </row>
    <row r="14" spans="1:38" s="24" customFormat="1" ht="14" x14ac:dyDescent="0.15">
      <c r="A14" s="44"/>
      <c r="B14" s="45"/>
      <c r="C14" s="46"/>
      <c r="D14" s="45"/>
      <c r="E14" s="28"/>
      <c r="F14" s="30"/>
      <c r="G14" s="31"/>
      <c r="H14" s="30"/>
      <c r="I14" s="31"/>
      <c r="J14" s="30"/>
      <c r="K14" s="32" t="str">
        <f t="shared" si="1"/>
        <v/>
      </c>
      <c r="L14" s="41"/>
      <c r="M14" s="41"/>
      <c r="N14" s="41"/>
      <c r="O14" s="41"/>
      <c r="P14" s="41"/>
      <c r="Q14" s="33" t="b">
        <f>(IF(AND(ISNUMBER($K14)=TRUE,(ISNUMBER($L14)=TRUE),ISNUMBER(#REF!)=FALSE,ISNUMBER($M14)=FALSE,ISNUMBER(#REF!)=FALSE,ISNUMBER(#REF!)=FALSE,ISNUMBER($N14)=FALSE),HLOOKUP($K14,$AE$1:$AI$5,2,FALSE),(IF(AND(ISNUMBER($K14)=TRUE,(ISNUMBER(#REF!)=TRUE),ISNUMBER($L14)=FALSE,ISNUMBER($M14)=FALSE,ISNUMBER(#REF!)=FALSE,ISNUMBER($N14)=FALSE),HLOOKUP($K14,$AE$1:$AI$5,4,FALSE),(IF(AND(ISNUMBER($K14)=TRUE,(ISNUMBER($M14)=TRUE),ISNUMBER($L14)=FALSE,ISNUMBER(#REF!)=FALSE,ISNUMBER(#REF!)=FALSE,ISNUMBER($N14)=FALSE),HLOOKUP($K14,$AE$1:$AI$5,3,FALSE),(IF(AND(ISNUMBER($K14)=TRUE,(ISNUMBER(#REF!)=TRUE),ISNUMBER($L14)=FALSE,ISNUMBER(#REF!)=FALSE,ISNUMBER($M14)=FALSE,ISNUMBER($N14)=FALSE),HLOOKUP($K14,$AE$1:$AI$5,5,FALSE),IF(ISNUMBER($O14)=TRUE,HLOOKUP($K14,$AE$1:$AI$12,12,FALSE),IF(ISNUMBER($P14)=TRUE,HLOOKUP($K14,$AE$1:$AI$12,10,FALSE),IF(ISNUMBER($N14)=TRUE,HLOOKUP($K14,$AE$1:$AI$12,11,FALSE))))))))))))</f>
        <v>0</v>
      </c>
      <c r="R14" s="34" t="s">
        <v>9</v>
      </c>
      <c r="S14" s="35" t="s">
        <v>9</v>
      </c>
      <c r="T14" s="36">
        <f t="shared" si="2"/>
        <v>0</v>
      </c>
      <c r="U14" s="37" t="s">
        <v>9</v>
      </c>
      <c r="V14" s="38">
        <f t="shared" si="3"/>
        <v>0</v>
      </c>
      <c r="W14" s="42"/>
      <c r="X14" s="25"/>
      <c r="AB14" s="1"/>
      <c r="AC14" s="1"/>
      <c r="AD14" s="1"/>
      <c r="AE14" s="1"/>
      <c r="AF14" s="26"/>
      <c r="AG14" s="26"/>
      <c r="AH14" s="26"/>
      <c r="AI14" s="1"/>
      <c r="AJ14" s="25"/>
    </row>
    <row r="15" spans="1:38" s="24" customFormat="1" ht="14" x14ac:dyDescent="0.15">
      <c r="A15" s="44"/>
      <c r="B15" s="45"/>
      <c r="C15" s="46"/>
      <c r="D15" s="45"/>
      <c r="E15" s="28"/>
      <c r="F15" s="30"/>
      <c r="G15" s="31"/>
      <c r="H15" s="30"/>
      <c r="I15" s="31"/>
      <c r="J15" s="30"/>
      <c r="K15" s="32" t="str">
        <f t="shared" si="1"/>
        <v/>
      </c>
      <c r="L15" s="41"/>
      <c r="M15" s="41"/>
      <c r="N15" s="41"/>
      <c r="O15" s="52"/>
      <c r="P15" s="52"/>
      <c r="Q15" s="33" t="b">
        <f>(IF(AND(ISNUMBER($K15)=TRUE,(ISNUMBER($L15)=TRUE),ISNUMBER(#REF!)=FALSE,ISNUMBER($M15)=FALSE,ISNUMBER(#REF!)=FALSE,ISNUMBER(#REF!)=FALSE,ISNUMBER($N15)=FALSE),HLOOKUP($K15,$AE$1:$AI$5,2,FALSE),(IF(AND(ISNUMBER($K15)=TRUE,(ISNUMBER(#REF!)=TRUE),ISNUMBER($L15)=FALSE,ISNUMBER($M15)=FALSE,ISNUMBER(#REF!)=FALSE,ISNUMBER($N15)=FALSE),HLOOKUP($K15,$AE$1:$AI$5,4,FALSE),(IF(AND(ISNUMBER($K15)=TRUE,(ISNUMBER($M15)=TRUE),ISNUMBER($L15)=FALSE,ISNUMBER(#REF!)=FALSE,ISNUMBER(#REF!)=FALSE,ISNUMBER($N15)=FALSE),HLOOKUP($K15,$AE$1:$AI$5,3,FALSE),(IF(AND(ISNUMBER($K15)=TRUE,(ISNUMBER(#REF!)=TRUE),ISNUMBER($L15)=FALSE,ISNUMBER(#REF!)=FALSE,ISNUMBER($M15)=FALSE,ISNUMBER($N15)=FALSE),HLOOKUP($K15,$AE$1:$AI$5,5,FALSE),IF(ISNUMBER($O15)=TRUE,HLOOKUP($K15,$AE$1:$AI$12,12,FALSE),IF(ISNUMBER($P15)=TRUE,HLOOKUP($K15,$AE$1:$AI$12,10,FALSE),IF(ISNUMBER($N15)=TRUE,HLOOKUP($K15,$AE$1:$AI$12,11,FALSE))))))))))))</f>
        <v>0</v>
      </c>
      <c r="R15" s="34" t="s">
        <v>9</v>
      </c>
      <c r="S15" s="35" t="s">
        <v>9</v>
      </c>
      <c r="T15" s="36">
        <f t="shared" si="2"/>
        <v>0</v>
      </c>
      <c r="U15" s="37" t="s">
        <v>9</v>
      </c>
      <c r="V15" s="38">
        <f t="shared" si="3"/>
        <v>0</v>
      </c>
      <c r="W15" s="42"/>
      <c r="X15" s="25"/>
      <c r="AB15" s="1"/>
      <c r="AC15" s="1"/>
      <c r="AD15" s="1"/>
      <c r="AE15" s="1"/>
      <c r="AF15" s="53"/>
      <c r="AG15" s="26"/>
      <c r="AH15" s="26"/>
      <c r="AI15" s="1"/>
      <c r="AJ15" s="25"/>
    </row>
    <row r="16" spans="1:38" s="24" customFormat="1" ht="14" x14ac:dyDescent="0.15">
      <c r="A16" s="44"/>
      <c r="B16" s="45"/>
      <c r="C16" s="46"/>
      <c r="D16" s="45"/>
      <c r="E16" s="28"/>
      <c r="F16" s="30"/>
      <c r="G16" s="31"/>
      <c r="H16" s="30"/>
      <c r="I16" s="31"/>
      <c r="J16" s="30"/>
      <c r="K16" s="32" t="str">
        <f t="shared" si="1"/>
        <v/>
      </c>
      <c r="L16" s="41"/>
      <c r="M16" s="41"/>
      <c r="N16" s="41"/>
      <c r="O16" s="52"/>
      <c r="P16" s="52"/>
      <c r="Q16" s="33" t="b">
        <f>(IF(AND(ISNUMBER($K16)=TRUE,(ISNUMBER($L16)=TRUE),ISNUMBER(#REF!)=FALSE,ISNUMBER($M16)=FALSE,ISNUMBER(#REF!)=FALSE,ISNUMBER(#REF!)=FALSE,ISNUMBER($N16)=FALSE),HLOOKUP($K16,$AE$1:$AI$5,2,FALSE),(IF(AND(ISNUMBER($K16)=TRUE,(ISNUMBER(#REF!)=TRUE),ISNUMBER($L16)=FALSE,ISNUMBER($M16)=FALSE,ISNUMBER(#REF!)=FALSE,ISNUMBER($N16)=FALSE),HLOOKUP($K16,$AE$1:$AI$5,4,FALSE),(IF(AND(ISNUMBER($K16)=TRUE,(ISNUMBER($M16)=TRUE),ISNUMBER($L16)=FALSE,ISNUMBER(#REF!)=FALSE,ISNUMBER(#REF!)=FALSE,ISNUMBER($N16)=FALSE),HLOOKUP($K16,$AE$1:$AI$5,3,FALSE),(IF(AND(ISNUMBER($K16)=TRUE,(ISNUMBER(#REF!)=TRUE),ISNUMBER($L16)=FALSE,ISNUMBER(#REF!)=FALSE,ISNUMBER($M16)=FALSE,ISNUMBER($N16)=FALSE),HLOOKUP($K16,$AE$1:$AI$5,5,FALSE),IF(ISNUMBER($O16)=TRUE,HLOOKUP($K16,$AE$1:$AI$12,12,FALSE),IF(ISNUMBER($P16)=TRUE,HLOOKUP($K16,$AE$1:$AI$12,10,FALSE),IF(ISNUMBER($N16)=TRUE,HLOOKUP($K16,$AE$1:$AI$12,11,FALSE))))))))))))</f>
        <v>0</v>
      </c>
      <c r="R16" s="34" t="s">
        <v>9</v>
      </c>
      <c r="S16" s="35" t="s">
        <v>9</v>
      </c>
      <c r="T16" s="36">
        <f t="shared" si="2"/>
        <v>0</v>
      </c>
      <c r="U16" s="37" t="s">
        <v>9</v>
      </c>
      <c r="V16" s="38">
        <f t="shared" si="3"/>
        <v>0</v>
      </c>
      <c r="W16" s="42"/>
      <c r="X16" s="25"/>
      <c r="AB16" s="1"/>
      <c r="AC16" s="1"/>
      <c r="AD16" s="1"/>
      <c r="AE16" s="1"/>
      <c r="AF16" s="26"/>
      <c r="AG16" s="26"/>
      <c r="AH16" s="26"/>
      <c r="AI16" s="1"/>
      <c r="AJ16" s="25"/>
    </row>
    <row r="17" spans="1:36" s="24" customFormat="1" ht="14" x14ac:dyDescent="0.15">
      <c r="A17" s="44"/>
      <c r="B17" s="45"/>
      <c r="C17" s="46"/>
      <c r="D17" s="45"/>
      <c r="E17" s="28"/>
      <c r="F17" s="30"/>
      <c r="G17" s="31"/>
      <c r="H17" s="30"/>
      <c r="I17" s="31"/>
      <c r="J17" s="30"/>
      <c r="K17" s="32" t="str">
        <f t="shared" ref="K17:K59" si="4">IF(AND(G17&lt;&gt;"",I17&lt;&gt;""),I17-G17,"")</f>
        <v/>
      </c>
      <c r="L17" s="41"/>
      <c r="M17" s="41"/>
      <c r="N17" s="41"/>
      <c r="O17" s="52"/>
      <c r="P17" s="52"/>
      <c r="Q17" s="33" t="b">
        <f>(IF(AND(ISNUMBER($K17)=TRUE,(ISNUMBER($L17)=TRUE),ISNUMBER(#REF!)=FALSE,ISNUMBER($M17)=FALSE,ISNUMBER(#REF!)=FALSE,ISNUMBER(#REF!)=FALSE,ISNUMBER($N17)=FALSE),HLOOKUP($K17,$AE$1:$AI$5,2,FALSE),(IF(AND(ISNUMBER($K17)=TRUE,(ISNUMBER(#REF!)=TRUE),ISNUMBER($L17)=FALSE,ISNUMBER($M17)=FALSE,ISNUMBER(#REF!)=FALSE,ISNUMBER($N17)=FALSE),HLOOKUP($K17,$AE$1:$AI$5,4,FALSE),(IF(AND(ISNUMBER($K17)=TRUE,(ISNUMBER($M17)=TRUE),ISNUMBER($L17)=FALSE,ISNUMBER(#REF!)=FALSE,ISNUMBER(#REF!)=FALSE,ISNUMBER($N17)=FALSE),HLOOKUP($K17,$AE$1:$AI$5,3,FALSE),(IF(AND(ISNUMBER($K17)=TRUE,(ISNUMBER(#REF!)=TRUE),ISNUMBER($L17)=FALSE,ISNUMBER(#REF!)=FALSE,ISNUMBER($M17)=FALSE,ISNUMBER($N17)=FALSE),HLOOKUP($K17,$AE$1:$AI$5,5,FALSE),IF(ISNUMBER($O17)=TRUE,HLOOKUP($K17,$AE$1:$AI$12,12,FALSE),IF(ISNUMBER($P17)=TRUE,HLOOKUP($K17,$AE$1:$AI$12,10,FALSE),IF(ISNUMBER($N17)=TRUE,HLOOKUP($K17,$AE$1:$AI$12,11,FALSE))))))))))))</f>
        <v>0</v>
      </c>
      <c r="R17" s="34" t="s">
        <v>9</v>
      </c>
      <c r="S17" s="35" t="s">
        <v>9</v>
      </c>
      <c r="T17" s="36">
        <f t="shared" si="2"/>
        <v>0</v>
      </c>
      <c r="U17" s="37" t="s">
        <v>9</v>
      </c>
      <c r="V17" s="38">
        <f t="shared" ref="V17:V59" si="5">SUM(Q17:U17)</f>
        <v>0</v>
      </c>
      <c r="W17" s="42"/>
      <c r="X17" s="25"/>
      <c r="AB17" s="1"/>
      <c r="AC17" s="1"/>
      <c r="AD17" s="1"/>
      <c r="AE17" s="1"/>
      <c r="AF17" s="26"/>
      <c r="AG17" s="26"/>
      <c r="AH17" s="26"/>
      <c r="AI17" s="1"/>
      <c r="AJ17" s="25"/>
    </row>
    <row r="18" spans="1:36" s="24" customFormat="1" ht="14" x14ac:dyDescent="0.15">
      <c r="A18" s="44"/>
      <c r="B18" s="45"/>
      <c r="C18" s="46"/>
      <c r="D18" s="45"/>
      <c r="E18" s="28"/>
      <c r="F18" s="30"/>
      <c r="G18" s="31"/>
      <c r="H18" s="30"/>
      <c r="I18" s="31"/>
      <c r="J18" s="30"/>
      <c r="K18" s="32" t="str">
        <f t="shared" si="4"/>
        <v/>
      </c>
      <c r="L18" s="41"/>
      <c r="M18" s="41"/>
      <c r="N18" s="41"/>
      <c r="O18" s="52"/>
      <c r="P18" s="52"/>
      <c r="Q18" s="33" t="b">
        <f>(IF(AND(ISNUMBER($K18)=TRUE,(ISNUMBER($L18)=TRUE),ISNUMBER(#REF!)=FALSE,ISNUMBER($M18)=FALSE,ISNUMBER(#REF!)=FALSE,ISNUMBER(#REF!)=FALSE,ISNUMBER($N18)=FALSE),HLOOKUP($K18,$AE$1:$AI$5,2,FALSE),(IF(AND(ISNUMBER($K18)=TRUE,(ISNUMBER(#REF!)=TRUE),ISNUMBER($L18)=FALSE,ISNUMBER($M18)=FALSE,ISNUMBER(#REF!)=FALSE,ISNUMBER($N18)=FALSE),HLOOKUP($K18,$AE$1:$AI$5,4,FALSE),(IF(AND(ISNUMBER($K18)=TRUE,(ISNUMBER($M18)=TRUE),ISNUMBER($L18)=FALSE,ISNUMBER(#REF!)=FALSE,ISNUMBER(#REF!)=FALSE,ISNUMBER($N18)=FALSE),HLOOKUP($K18,$AE$1:$AI$5,3,FALSE),(IF(AND(ISNUMBER($K18)=TRUE,(ISNUMBER(#REF!)=TRUE),ISNUMBER($L18)=FALSE,ISNUMBER(#REF!)=FALSE,ISNUMBER($M18)=FALSE,ISNUMBER($N18)=FALSE),HLOOKUP($K18,$AE$1:$AI$5,5,FALSE),IF(ISNUMBER($O18)=TRUE,HLOOKUP($K18,$AE$1:$AI$12,12,FALSE),IF(ISNUMBER($P18)=TRUE,HLOOKUP($K18,$AE$1:$AI$12,10,FALSE),IF(ISNUMBER($N18)=TRUE,HLOOKUP($K18,$AE$1:$AI$12,11,FALSE))))))))))))</f>
        <v>0</v>
      </c>
      <c r="R18" s="34" t="s">
        <v>9</v>
      </c>
      <c r="S18" s="35" t="s">
        <v>9</v>
      </c>
      <c r="T18" s="36">
        <f t="shared" si="2"/>
        <v>0</v>
      </c>
      <c r="U18" s="37" t="s">
        <v>9</v>
      </c>
      <c r="V18" s="38">
        <f t="shared" si="5"/>
        <v>0</v>
      </c>
      <c r="W18" s="42"/>
      <c r="X18" s="25"/>
      <c r="AB18" s="1"/>
      <c r="AC18" s="1"/>
      <c r="AD18" s="1"/>
      <c r="AE18" s="1"/>
      <c r="AF18" s="54"/>
      <c r="AG18" s="54"/>
      <c r="AH18" s="54"/>
      <c r="AI18" s="54"/>
      <c r="AJ18" s="25"/>
    </row>
    <row r="19" spans="1:36" s="24" customFormat="1" ht="14" x14ac:dyDescent="0.15">
      <c r="A19" s="44"/>
      <c r="B19" s="45"/>
      <c r="C19" s="46"/>
      <c r="D19" s="45"/>
      <c r="E19" s="28"/>
      <c r="F19" s="30"/>
      <c r="G19" s="31"/>
      <c r="H19" s="30"/>
      <c r="I19" s="31"/>
      <c r="J19" s="30"/>
      <c r="K19" s="32" t="str">
        <f t="shared" si="4"/>
        <v/>
      </c>
      <c r="L19" s="41"/>
      <c r="M19" s="41"/>
      <c r="N19" s="41"/>
      <c r="O19" s="52"/>
      <c r="P19" s="52"/>
      <c r="Q19" s="33" t="b">
        <f>(IF(AND(ISNUMBER($K19)=TRUE,(ISNUMBER($L19)=TRUE),ISNUMBER(#REF!)=FALSE,ISNUMBER($M19)=FALSE,ISNUMBER(#REF!)=FALSE,ISNUMBER(#REF!)=FALSE,ISNUMBER($N19)=FALSE),HLOOKUP($K19,$AE$1:$AI$5,2,FALSE),(IF(AND(ISNUMBER($K19)=TRUE,(ISNUMBER(#REF!)=TRUE),ISNUMBER($L19)=FALSE,ISNUMBER($M19)=FALSE,ISNUMBER(#REF!)=FALSE,ISNUMBER($N19)=FALSE),HLOOKUP($K19,$AE$1:$AI$5,4,FALSE),(IF(AND(ISNUMBER($K19)=TRUE,(ISNUMBER($M19)=TRUE),ISNUMBER($L19)=FALSE,ISNUMBER(#REF!)=FALSE,ISNUMBER(#REF!)=FALSE,ISNUMBER($N19)=FALSE),HLOOKUP($K19,$AE$1:$AI$5,3,FALSE),(IF(AND(ISNUMBER($K19)=TRUE,(ISNUMBER(#REF!)=TRUE),ISNUMBER($L19)=FALSE,ISNUMBER(#REF!)=FALSE,ISNUMBER($M19)=FALSE,ISNUMBER($N19)=FALSE),HLOOKUP($K19,$AE$1:$AI$5,5,FALSE),IF(ISNUMBER($O19)=TRUE,HLOOKUP($K19,$AE$1:$AI$12,12,FALSE),IF(ISNUMBER($P19)=TRUE,HLOOKUP($K19,$AE$1:$AI$12,10,FALSE),IF(ISNUMBER($N19)=TRUE,HLOOKUP($K19,$AE$1:$AI$12,11,FALSE))))))))))))</f>
        <v>0</v>
      </c>
      <c r="R19" s="34" t="s">
        <v>9</v>
      </c>
      <c r="S19" s="35" t="s">
        <v>9</v>
      </c>
      <c r="T19" s="36">
        <f t="shared" si="2"/>
        <v>0</v>
      </c>
      <c r="U19" s="37" t="s">
        <v>9</v>
      </c>
      <c r="V19" s="38">
        <f t="shared" si="5"/>
        <v>0</v>
      </c>
      <c r="W19" s="42"/>
      <c r="X19" s="25"/>
      <c r="AB19" s="1"/>
      <c r="AC19" s="1"/>
      <c r="AD19" s="1"/>
      <c r="AE19" s="1"/>
      <c r="AF19" s="1"/>
      <c r="AG19" s="1"/>
      <c r="AH19" s="1"/>
      <c r="AI19" s="1"/>
      <c r="AJ19" s="25"/>
    </row>
    <row r="20" spans="1:36" s="24" customFormat="1" ht="14" x14ac:dyDescent="0.15">
      <c r="A20" s="44"/>
      <c r="B20" s="45"/>
      <c r="C20" s="46"/>
      <c r="D20" s="45"/>
      <c r="E20" s="28"/>
      <c r="F20" s="30"/>
      <c r="G20" s="31"/>
      <c r="H20" s="30"/>
      <c r="I20" s="31"/>
      <c r="J20" s="30"/>
      <c r="K20" s="32" t="str">
        <f t="shared" si="4"/>
        <v/>
      </c>
      <c r="L20" s="41"/>
      <c r="M20" s="41"/>
      <c r="N20" s="41"/>
      <c r="O20" s="52"/>
      <c r="P20" s="52"/>
      <c r="Q20" s="33" t="b">
        <f>(IF(AND(ISNUMBER($K20)=TRUE,(ISNUMBER($L20)=TRUE),ISNUMBER(#REF!)=FALSE,ISNUMBER($M20)=FALSE,ISNUMBER(#REF!)=FALSE,ISNUMBER(#REF!)=FALSE,ISNUMBER($N20)=FALSE),HLOOKUP($K20,$AE$1:$AI$5,2,FALSE),(IF(AND(ISNUMBER($K20)=TRUE,(ISNUMBER(#REF!)=TRUE),ISNUMBER($L20)=FALSE,ISNUMBER($M20)=FALSE,ISNUMBER(#REF!)=FALSE,ISNUMBER($N20)=FALSE),HLOOKUP($K20,$AE$1:$AI$5,4,FALSE),(IF(AND(ISNUMBER($K20)=TRUE,(ISNUMBER($M20)=TRUE),ISNUMBER($L20)=FALSE,ISNUMBER(#REF!)=FALSE,ISNUMBER(#REF!)=FALSE,ISNUMBER($N20)=FALSE),HLOOKUP($K20,$AE$1:$AI$5,3,FALSE),(IF(AND(ISNUMBER($K20)=TRUE,(ISNUMBER(#REF!)=TRUE),ISNUMBER($L20)=FALSE,ISNUMBER(#REF!)=FALSE,ISNUMBER($M20)=FALSE,ISNUMBER($N20)=FALSE),HLOOKUP($K20,$AE$1:$AI$5,5,FALSE),IF(ISNUMBER($O20)=TRUE,HLOOKUP($K20,$AE$1:$AI$12,12,FALSE),IF(ISNUMBER($P20)=TRUE,HLOOKUP($K20,$AE$1:$AI$12,10,FALSE),IF(ISNUMBER($N20)=TRUE,HLOOKUP($K20,$AE$1:$AI$12,11,FALSE))))))))))))</f>
        <v>0</v>
      </c>
      <c r="R20" s="34" t="s">
        <v>9</v>
      </c>
      <c r="S20" s="35" t="s">
        <v>9</v>
      </c>
      <c r="T20" s="36">
        <f t="shared" si="2"/>
        <v>0</v>
      </c>
      <c r="U20" s="37" t="s">
        <v>9</v>
      </c>
      <c r="V20" s="38">
        <f t="shared" si="5"/>
        <v>0</v>
      </c>
      <c r="W20" s="42"/>
      <c r="X20" s="25"/>
      <c r="AB20" s="1"/>
      <c r="AC20" s="1"/>
      <c r="AD20" s="1"/>
      <c r="AE20" s="1"/>
      <c r="AF20" s="1"/>
      <c r="AG20" s="1"/>
      <c r="AH20" s="1"/>
      <c r="AI20" s="1"/>
      <c r="AJ20" s="25"/>
    </row>
    <row r="21" spans="1:36" s="24" customFormat="1" ht="14" x14ac:dyDescent="0.15">
      <c r="A21" s="44"/>
      <c r="B21" s="45"/>
      <c r="C21" s="46"/>
      <c r="D21" s="45"/>
      <c r="E21" s="28"/>
      <c r="F21" s="30"/>
      <c r="G21" s="31"/>
      <c r="H21" s="30"/>
      <c r="I21" s="31"/>
      <c r="J21" s="30"/>
      <c r="K21" s="32" t="str">
        <f t="shared" si="4"/>
        <v/>
      </c>
      <c r="L21" s="47"/>
      <c r="M21" s="47"/>
      <c r="N21" s="41"/>
      <c r="O21" s="52"/>
      <c r="P21" s="52"/>
      <c r="Q21" s="33" t="b">
        <f>(IF(AND(ISNUMBER($K21)=TRUE,(ISNUMBER($L21)=TRUE),ISNUMBER(#REF!)=FALSE,ISNUMBER($M21)=FALSE,ISNUMBER(#REF!)=FALSE,ISNUMBER(#REF!)=FALSE,ISNUMBER($N21)=FALSE),HLOOKUP($K21,$AE$1:$AI$5,2,FALSE),(IF(AND(ISNUMBER($K21)=TRUE,(ISNUMBER(#REF!)=TRUE),ISNUMBER($L21)=FALSE,ISNUMBER($M21)=FALSE,ISNUMBER(#REF!)=FALSE,ISNUMBER($N21)=FALSE),HLOOKUP($K21,$AE$1:$AI$5,4,FALSE),(IF(AND(ISNUMBER($K21)=TRUE,(ISNUMBER($M21)=TRUE),ISNUMBER($L21)=FALSE,ISNUMBER(#REF!)=FALSE,ISNUMBER(#REF!)=FALSE,ISNUMBER($N21)=FALSE),HLOOKUP($K21,$AE$1:$AI$5,3,FALSE),(IF(AND(ISNUMBER($K21)=TRUE,(ISNUMBER(#REF!)=TRUE),ISNUMBER($L21)=FALSE,ISNUMBER(#REF!)=FALSE,ISNUMBER($M21)=FALSE,ISNUMBER($N21)=FALSE),HLOOKUP($K21,$AE$1:$AI$5,5,FALSE),IF(ISNUMBER($O21)=TRUE,HLOOKUP($K21,$AE$1:$AI$12,12,FALSE),IF(ISNUMBER($P21)=TRUE,HLOOKUP($K21,$AE$1:$AI$12,10,FALSE),IF(ISNUMBER($N21)=TRUE,HLOOKUP($K21,$AE$1:$AI$12,11,FALSE))))))))))))</f>
        <v>0</v>
      </c>
      <c r="R21" s="34" t="s">
        <v>9</v>
      </c>
      <c r="S21" s="35" t="s">
        <v>9</v>
      </c>
      <c r="T21" s="36">
        <f t="shared" si="2"/>
        <v>0</v>
      </c>
      <c r="U21" s="37" t="s">
        <v>9</v>
      </c>
      <c r="V21" s="38">
        <f t="shared" si="5"/>
        <v>0</v>
      </c>
      <c r="W21" s="42"/>
      <c r="X21" s="25"/>
      <c r="AB21" s="1"/>
      <c r="AC21" s="1"/>
      <c r="AD21" s="1"/>
      <c r="AE21" s="1"/>
      <c r="AF21" s="1"/>
      <c r="AG21" s="1"/>
      <c r="AH21" s="1"/>
      <c r="AI21" s="1"/>
      <c r="AJ21" s="25"/>
    </row>
    <row r="22" spans="1:36" s="24" customFormat="1" ht="14" x14ac:dyDescent="0.15">
      <c r="A22" s="44"/>
      <c r="B22" s="45"/>
      <c r="C22" s="46"/>
      <c r="D22" s="45"/>
      <c r="E22" s="28"/>
      <c r="F22" s="30"/>
      <c r="G22" s="31"/>
      <c r="H22" s="30"/>
      <c r="I22" s="31"/>
      <c r="J22" s="30"/>
      <c r="K22" s="32" t="str">
        <f t="shared" si="4"/>
        <v/>
      </c>
      <c r="L22" s="41"/>
      <c r="M22" s="41"/>
      <c r="N22" s="41"/>
      <c r="O22" s="52"/>
      <c r="P22" s="52"/>
      <c r="Q22" s="33" t="b">
        <f>(IF(AND(ISNUMBER($K22)=TRUE,(ISNUMBER($L22)=TRUE),ISNUMBER(#REF!)=FALSE,ISNUMBER($M22)=FALSE,ISNUMBER(#REF!)=FALSE,ISNUMBER(#REF!)=FALSE,ISNUMBER($N22)=FALSE),HLOOKUP($K22,$AE$1:$AI$5,2,FALSE),(IF(AND(ISNUMBER($K22)=TRUE,(ISNUMBER(#REF!)=TRUE),ISNUMBER($L22)=FALSE,ISNUMBER($M22)=FALSE,ISNUMBER(#REF!)=FALSE,ISNUMBER($N22)=FALSE),HLOOKUP($K22,$AE$1:$AI$5,4,FALSE),(IF(AND(ISNUMBER($K22)=TRUE,(ISNUMBER($M22)=TRUE),ISNUMBER($L22)=FALSE,ISNUMBER(#REF!)=FALSE,ISNUMBER(#REF!)=FALSE,ISNUMBER($N22)=FALSE),HLOOKUP($K22,$AE$1:$AI$5,3,FALSE),(IF(AND(ISNUMBER($K22)=TRUE,(ISNUMBER(#REF!)=TRUE),ISNUMBER($L22)=FALSE,ISNUMBER(#REF!)=FALSE,ISNUMBER($M22)=FALSE,ISNUMBER($N22)=FALSE),HLOOKUP($K22,$AE$1:$AI$5,5,FALSE),IF(ISNUMBER($O22)=TRUE,HLOOKUP($K22,$AE$1:$AI$12,12,FALSE),IF(ISNUMBER($P22)=TRUE,HLOOKUP($K22,$AE$1:$AI$12,10,FALSE),IF(ISNUMBER($N22)=TRUE,HLOOKUP($K22,$AE$1:$AI$12,11,FALSE))))))))))))</f>
        <v>0</v>
      </c>
      <c r="R22" s="34" t="s">
        <v>9</v>
      </c>
      <c r="S22" s="35" t="s">
        <v>9</v>
      </c>
      <c r="T22" s="36">
        <f t="shared" si="2"/>
        <v>0</v>
      </c>
      <c r="U22" s="37" t="s">
        <v>9</v>
      </c>
      <c r="V22" s="38">
        <f t="shared" si="5"/>
        <v>0</v>
      </c>
      <c r="W22" s="42"/>
      <c r="X22" s="25"/>
      <c r="AB22" s="1"/>
      <c r="AC22" s="1"/>
      <c r="AD22" s="1"/>
      <c r="AE22" s="1"/>
      <c r="AF22" s="26"/>
      <c r="AG22" s="26"/>
      <c r="AH22" s="26"/>
      <c r="AI22" s="1"/>
      <c r="AJ22" s="25"/>
    </row>
    <row r="23" spans="1:36" s="24" customFormat="1" ht="14" x14ac:dyDescent="0.15">
      <c r="A23" s="44"/>
      <c r="B23" s="45"/>
      <c r="C23" s="46"/>
      <c r="D23" s="45"/>
      <c r="E23" s="28"/>
      <c r="F23" s="30"/>
      <c r="G23" s="31"/>
      <c r="H23" s="30"/>
      <c r="I23" s="31"/>
      <c r="J23" s="30"/>
      <c r="K23" s="32" t="str">
        <f t="shared" si="4"/>
        <v/>
      </c>
      <c r="L23" s="41"/>
      <c r="M23" s="41"/>
      <c r="N23" s="41"/>
      <c r="O23" s="52"/>
      <c r="P23" s="52"/>
      <c r="Q23" s="33" t="b">
        <f>(IF(AND(ISNUMBER($K23)=TRUE,(ISNUMBER($L23)=TRUE),ISNUMBER(#REF!)=FALSE,ISNUMBER($M23)=FALSE,ISNUMBER(#REF!)=FALSE,ISNUMBER(#REF!)=FALSE,ISNUMBER($N23)=FALSE),HLOOKUP($K23,$AE$1:$AI$5,2,FALSE),(IF(AND(ISNUMBER($K23)=TRUE,(ISNUMBER(#REF!)=TRUE),ISNUMBER($L23)=FALSE,ISNUMBER($M23)=FALSE,ISNUMBER(#REF!)=FALSE,ISNUMBER($N23)=FALSE),HLOOKUP($K23,$AE$1:$AI$5,4,FALSE),(IF(AND(ISNUMBER($K23)=TRUE,(ISNUMBER($M23)=TRUE),ISNUMBER($L23)=FALSE,ISNUMBER(#REF!)=FALSE,ISNUMBER(#REF!)=FALSE,ISNUMBER($N23)=FALSE),HLOOKUP($K23,$AE$1:$AI$5,3,FALSE),(IF(AND(ISNUMBER($K23)=TRUE,(ISNUMBER(#REF!)=TRUE),ISNUMBER($L23)=FALSE,ISNUMBER(#REF!)=FALSE,ISNUMBER($M23)=FALSE,ISNUMBER($N23)=FALSE),HLOOKUP($K23,$AE$1:$AI$5,5,FALSE),IF(ISNUMBER($O23)=TRUE,HLOOKUP($K23,$AE$1:$AI$12,12,FALSE),IF(ISNUMBER($P23)=TRUE,HLOOKUP($K23,$AE$1:$AI$12,10,FALSE),IF(ISNUMBER($N23)=TRUE,HLOOKUP($K23,$AE$1:$AI$12,11,FALSE))))))))))))</f>
        <v>0</v>
      </c>
      <c r="R23" s="34" t="s">
        <v>9</v>
      </c>
      <c r="S23" s="35" t="s">
        <v>9</v>
      </c>
      <c r="T23" s="36">
        <f t="shared" si="2"/>
        <v>0</v>
      </c>
      <c r="U23" s="37" t="s">
        <v>9</v>
      </c>
      <c r="V23" s="38">
        <f t="shared" si="5"/>
        <v>0</v>
      </c>
      <c r="W23" s="42"/>
      <c r="X23" s="25"/>
      <c r="AB23" s="1"/>
      <c r="AC23" s="1"/>
      <c r="AD23" s="1"/>
      <c r="AE23" s="1"/>
      <c r="AF23" s="54"/>
      <c r="AG23" s="54"/>
      <c r="AH23" s="54"/>
      <c r="AI23" s="54"/>
      <c r="AJ23" s="25"/>
    </row>
    <row r="24" spans="1:36" s="24" customFormat="1" ht="14" x14ac:dyDescent="0.15">
      <c r="A24" s="44"/>
      <c r="B24" s="45"/>
      <c r="C24" s="46"/>
      <c r="D24" s="45"/>
      <c r="E24" s="28"/>
      <c r="F24" s="30"/>
      <c r="G24" s="31"/>
      <c r="H24" s="30"/>
      <c r="I24" s="31"/>
      <c r="J24" s="30"/>
      <c r="K24" s="32" t="str">
        <f t="shared" si="4"/>
        <v/>
      </c>
      <c r="L24" s="41"/>
      <c r="M24" s="41"/>
      <c r="N24" s="41"/>
      <c r="O24" s="52"/>
      <c r="P24" s="52"/>
      <c r="Q24" s="33" t="b">
        <f>(IF(AND(ISNUMBER($K24)=TRUE,(ISNUMBER($L24)=TRUE),ISNUMBER(#REF!)=FALSE,ISNUMBER($M24)=FALSE,ISNUMBER(#REF!)=FALSE,ISNUMBER(#REF!)=FALSE,ISNUMBER($N24)=FALSE),HLOOKUP($K24,$AE$1:$AI$5,2,FALSE),(IF(AND(ISNUMBER($K24)=TRUE,(ISNUMBER(#REF!)=TRUE),ISNUMBER($L24)=FALSE,ISNUMBER($M24)=FALSE,ISNUMBER(#REF!)=FALSE,ISNUMBER($N24)=FALSE),HLOOKUP($K24,$AE$1:$AI$5,4,FALSE),(IF(AND(ISNUMBER($K24)=TRUE,(ISNUMBER($M24)=TRUE),ISNUMBER($L24)=FALSE,ISNUMBER(#REF!)=FALSE,ISNUMBER(#REF!)=FALSE,ISNUMBER($N24)=FALSE),HLOOKUP($K24,$AE$1:$AI$5,3,FALSE),(IF(AND(ISNUMBER($K24)=TRUE,(ISNUMBER(#REF!)=TRUE),ISNUMBER($L24)=FALSE,ISNUMBER(#REF!)=FALSE,ISNUMBER($M24)=FALSE,ISNUMBER($N24)=FALSE),HLOOKUP($K24,$AE$1:$AI$5,5,FALSE),IF(ISNUMBER($O24)=TRUE,HLOOKUP($K24,$AE$1:$AI$12,12,FALSE),IF(ISNUMBER($P24)=TRUE,HLOOKUP($K24,$AE$1:$AI$12,10,FALSE),IF(ISNUMBER($N24)=TRUE,HLOOKUP($K24,$AE$1:$AI$12,11,FALSE))))))))))))</f>
        <v>0</v>
      </c>
      <c r="R24" s="34" t="s">
        <v>9</v>
      </c>
      <c r="S24" s="35" t="s">
        <v>9</v>
      </c>
      <c r="T24" s="36">
        <f t="shared" si="2"/>
        <v>0</v>
      </c>
      <c r="U24" s="37" t="s">
        <v>9</v>
      </c>
      <c r="V24" s="38">
        <f t="shared" si="5"/>
        <v>0</v>
      </c>
      <c r="W24" s="42"/>
      <c r="X24" s="25"/>
      <c r="AB24" s="1"/>
      <c r="AC24" s="1"/>
      <c r="AD24" s="1"/>
      <c r="AE24" s="1"/>
      <c r="AF24" s="1"/>
      <c r="AG24" s="1"/>
      <c r="AH24" s="1"/>
      <c r="AI24" s="1"/>
      <c r="AJ24" s="25"/>
    </row>
    <row r="25" spans="1:36" s="24" customFormat="1" ht="14" x14ac:dyDescent="0.15">
      <c r="A25" s="44"/>
      <c r="B25" s="45"/>
      <c r="C25" s="46"/>
      <c r="D25" s="45"/>
      <c r="E25" s="28"/>
      <c r="F25" s="30"/>
      <c r="G25" s="31"/>
      <c r="H25" s="30"/>
      <c r="I25" s="31"/>
      <c r="J25" s="30"/>
      <c r="K25" s="32" t="str">
        <f t="shared" si="4"/>
        <v/>
      </c>
      <c r="L25" s="41"/>
      <c r="M25" s="41"/>
      <c r="N25" s="41"/>
      <c r="O25" s="52"/>
      <c r="P25" s="52"/>
      <c r="Q25" s="33" t="b">
        <f>(IF(AND(ISNUMBER($K25)=TRUE,(ISNUMBER($L25)=TRUE),ISNUMBER(#REF!)=FALSE,ISNUMBER($M25)=FALSE,ISNUMBER(#REF!)=FALSE,ISNUMBER(#REF!)=FALSE,ISNUMBER($N25)=FALSE),HLOOKUP($K25,$AE$1:$AI$5,2,FALSE),(IF(AND(ISNUMBER($K25)=TRUE,(ISNUMBER(#REF!)=TRUE),ISNUMBER($L25)=FALSE,ISNUMBER($M25)=FALSE,ISNUMBER(#REF!)=FALSE,ISNUMBER($N25)=FALSE),HLOOKUP($K25,$AE$1:$AI$5,4,FALSE),(IF(AND(ISNUMBER($K25)=TRUE,(ISNUMBER($M25)=TRUE),ISNUMBER($L25)=FALSE,ISNUMBER(#REF!)=FALSE,ISNUMBER(#REF!)=FALSE,ISNUMBER($N25)=FALSE),HLOOKUP($K25,$AE$1:$AI$5,3,FALSE),(IF(AND(ISNUMBER($K25)=TRUE,(ISNUMBER(#REF!)=TRUE),ISNUMBER($L25)=FALSE,ISNUMBER(#REF!)=FALSE,ISNUMBER($M25)=FALSE,ISNUMBER($N25)=FALSE),HLOOKUP($K25,$AE$1:$AI$5,5,FALSE),IF(ISNUMBER($O25)=TRUE,HLOOKUP($K25,$AE$1:$AI$12,12,FALSE),IF(ISNUMBER($P25)=TRUE,HLOOKUP($K25,$AE$1:$AI$12,10,FALSE),IF(ISNUMBER($N25)=TRUE,HLOOKUP($K25,$AE$1:$AI$12,11,FALSE))))))))))))</f>
        <v>0</v>
      </c>
      <c r="R25" s="34" t="s">
        <v>9</v>
      </c>
      <c r="S25" s="35" t="s">
        <v>9</v>
      </c>
      <c r="T25" s="36">
        <f t="shared" si="2"/>
        <v>0</v>
      </c>
      <c r="U25" s="37" t="s">
        <v>9</v>
      </c>
      <c r="V25" s="38">
        <f t="shared" si="5"/>
        <v>0</v>
      </c>
      <c r="W25" s="42"/>
      <c r="X25" s="25"/>
      <c r="AB25" s="1"/>
      <c r="AC25" s="1"/>
      <c r="AD25" s="1"/>
      <c r="AE25" s="1"/>
      <c r="AF25" s="1"/>
      <c r="AG25" s="1"/>
      <c r="AH25" s="1"/>
      <c r="AI25" s="1"/>
      <c r="AJ25" s="25"/>
    </row>
    <row r="26" spans="1:36" s="24" customFormat="1" ht="14" x14ac:dyDescent="0.15">
      <c r="A26" s="44"/>
      <c r="B26" s="45"/>
      <c r="C26" s="46"/>
      <c r="D26" s="45"/>
      <c r="E26" s="28"/>
      <c r="F26" s="30"/>
      <c r="G26" s="31"/>
      <c r="H26" s="30"/>
      <c r="I26" s="31"/>
      <c r="J26" s="30"/>
      <c r="K26" s="32" t="str">
        <f t="shared" ref="K26:K54" si="6">IF(AND(G26&lt;&gt;"",I26&lt;&gt;""),I26-G26,"")</f>
        <v/>
      </c>
      <c r="L26" s="41"/>
      <c r="M26" s="41"/>
      <c r="N26" s="41"/>
      <c r="O26" s="52"/>
      <c r="P26" s="52"/>
      <c r="Q26" s="33" t="b">
        <f>(IF(AND(ISNUMBER($K26)=TRUE,(ISNUMBER($L26)=TRUE),ISNUMBER(#REF!)=FALSE,ISNUMBER($M26)=FALSE,ISNUMBER(#REF!)=FALSE,ISNUMBER(#REF!)=FALSE,ISNUMBER($N26)=FALSE),HLOOKUP($K26,$AE$1:$AI$5,2,FALSE),(IF(AND(ISNUMBER($K26)=TRUE,(ISNUMBER(#REF!)=TRUE),ISNUMBER($L26)=FALSE,ISNUMBER($M26)=FALSE,ISNUMBER(#REF!)=FALSE,ISNUMBER($N26)=FALSE),HLOOKUP($K26,$AE$1:$AI$5,4,FALSE),(IF(AND(ISNUMBER($K26)=TRUE,(ISNUMBER($M26)=TRUE),ISNUMBER($L26)=FALSE,ISNUMBER(#REF!)=FALSE,ISNUMBER(#REF!)=FALSE,ISNUMBER($N26)=FALSE),HLOOKUP($K26,$AE$1:$AI$5,3,FALSE),(IF(AND(ISNUMBER($K26)=TRUE,(ISNUMBER(#REF!)=TRUE),ISNUMBER($L26)=FALSE,ISNUMBER(#REF!)=FALSE,ISNUMBER($M26)=FALSE,ISNUMBER($N26)=FALSE),HLOOKUP($K26,$AE$1:$AI$5,5,FALSE),IF(ISNUMBER($O26)=TRUE,HLOOKUP($K26,$AE$1:$AI$12,12,FALSE),IF(ISNUMBER($P26)=TRUE,HLOOKUP($K26,$AE$1:$AI$12,10,FALSE),IF(ISNUMBER($N26)=TRUE,HLOOKUP($K26,$AE$1:$AI$12,11,FALSE))))))))))))</f>
        <v>0</v>
      </c>
      <c r="R26" s="34" t="s">
        <v>9</v>
      </c>
      <c r="S26" s="35" t="s">
        <v>9</v>
      </c>
      <c r="T26" s="36">
        <f t="shared" si="2"/>
        <v>0</v>
      </c>
      <c r="U26" s="37" t="s">
        <v>9</v>
      </c>
      <c r="V26" s="38">
        <f t="shared" ref="V26:V54" si="7">SUM(Q26:U26)</f>
        <v>0</v>
      </c>
      <c r="W26" s="42"/>
      <c r="X26" s="25"/>
      <c r="AB26" s="1"/>
      <c r="AC26" s="1"/>
      <c r="AD26" s="1"/>
      <c r="AE26" s="1"/>
      <c r="AF26" s="54"/>
      <c r="AG26" s="54"/>
      <c r="AH26" s="54"/>
      <c r="AI26" s="54"/>
      <c r="AJ26" s="25"/>
    </row>
    <row r="27" spans="1:36" s="24" customFormat="1" ht="14" x14ac:dyDescent="0.15">
      <c r="A27" s="44"/>
      <c r="B27" s="45"/>
      <c r="C27" s="46"/>
      <c r="D27" s="45"/>
      <c r="E27" s="28"/>
      <c r="F27" s="30"/>
      <c r="G27" s="31"/>
      <c r="H27" s="30"/>
      <c r="I27" s="31"/>
      <c r="J27" s="30"/>
      <c r="K27" s="32" t="str">
        <f t="shared" si="6"/>
        <v/>
      </c>
      <c r="L27" s="41"/>
      <c r="M27" s="41"/>
      <c r="N27" s="41"/>
      <c r="O27" s="52"/>
      <c r="P27" s="52"/>
      <c r="Q27" s="33" t="b">
        <f>(IF(AND(ISNUMBER($K27)=TRUE,(ISNUMBER($L27)=TRUE),ISNUMBER(#REF!)=FALSE,ISNUMBER($M27)=FALSE,ISNUMBER(#REF!)=FALSE,ISNUMBER(#REF!)=FALSE,ISNUMBER($N27)=FALSE),HLOOKUP($K27,$AE$1:$AI$5,2,FALSE),(IF(AND(ISNUMBER($K27)=TRUE,(ISNUMBER(#REF!)=TRUE),ISNUMBER($L27)=FALSE,ISNUMBER($M27)=FALSE,ISNUMBER(#REF!)=FALSE,ISNUMBER($N27)=FALSE),HLOOKUP($K27,$AE$1:$AI$5,4,FALSE),(IF(AND(ISNUMBER($K27)=TRUE,(ISNUMBER($M27)=TRUE),ISNUMBER($L27)=FALSE,ISNUMBER(#REF!)=FALSE,ISNUMBER(#REF!)=FALSE,ISNUMBER($N27)=FALSE),HLOOKUP($K27,$AE$1:$AI$5,3,FALSE),(IF(AND(ISNUMBER($K27)=TRUE,(ISNUMBER(#REF!)=TRUE),ISNUMBER($L27)=FALSE,ISNUMBER(#REF!)=FALSE,ISNUMBER($M27)=FALSE,ISNUMBER($N27)=FALSE),HLOOKUP($K27,$AE$1:$AI$5,5,FALSE),IF(ISNUMBER($O27)=TRUE,HLOOKUP($K27,$AE$1:$AI$12,12,FALSE),IF(ISNUMBER($P27)=TRUE,HLOOKUP($K27,$AE$1:$AI$12,10,FALSE),IF(ISNUMBER($N27)=TRUE,HLOOKUP($K27,$AE$1:$AI$12,11,FALSE))))))))))))</f>
        <v>0</v>
      </c>
      <c r="R27" s="34" t="s">
        <v>9</v>
      </c>
      <c r="S27" s="35" t="s">
        <v>9</v>
      </c>
      <c r="T27" s="36">
        <f t="shared" si="2"/>
        <v>0</v>
      </c>
      <c r="U27" s="37" t="s">
        <v>9</v>
      </c>
      <c r="V27" s="38">
        <f t="shared" si="7"/>
        <v>0</v>
      </c>
      <c r="W27" s="42"/>
      <c r="X27" s="25"/>
      <c r="AB27" s="1"/>
      <c r="AC27" s="1"/>
      <c r="AD27" s="1"/>
      <c r="AE27" s="1"/>
      <c r="AF27" s="1"/>
      <c r="AG27" s="1"/>
      <c r="AH27" s="1"/>
      <c r="AI27" s="1"/>
      <c r="AJ27" s="25"/>
    </row>
    <row r="28" spans="1:36" s="24" customFormat="1" ht="14" x14ac:dyDescent="0.15">
      <c r="A28" s="44"/>
      <c r="B28" s="45"/>
      <c r="C28" s="46"/>
      <c r="D28" s="45"/>
      <c r="E28" s="28"/>
      <c r="F28" s="30"/>
      <c r="G28" s="31"/>
      <c r="H28" s="30"/>
      <c r="I28" s="31"/>
      <c r="J28" s="30"/>
      <c r="K28" s="32" t="str">
        <f t="shared" ref="K28:K47" si="8">IF(AND(G28&lt;&gt;"",I28&lt;&gt;""),I28-G28,"")</f>
        <v/>
      </c>
      <c r="L28" s="41"/>
      <c r="M28" s="41"/>
      <c r="N28" s="41"/>
      <c r="O28" s="52"/>
      <c r="P28" s="52"/>
      <c r="Q28" s="33" t="b">
        <f>(IF(AND(ISNUMBER($K28)=TRUE,(ISNUMBER($L28)=TRUE),ISNUMBER(#REF!)=FALSE,ISNUMBER($M28)=FALSE,ISNUMBER(#REF!)=FALSE,ISNUMBER(#REF!)=FALSE,ISNUMBER($N28)=FALSE),HLOOKUP($K28,$AE$1:$AI$5,2,FALSE),(IF(AND(ISNUMBER($K28)=TRUE,(ISNUMBER(#REF!)=TRUE),ISNUMBER($L28)=FALSE,ISNUMBER($M28)=FALSE,ISNUMBER(#REF!)=FALSE,ISNUMBER($N28)=FALSE),HLOOKUP($K28,$AE$1:$AI$5,4,FALSE),(IF(AND(ISNUMBER($K28)=TRUE,(ISNUMBER($M28)=TRUE),ISNUMBER($L28)=FALSE,ISNUMBER(#REF!)=FALSE,ISNUMBER(#REF!)=FALSE,ISNUMBER($N28)=FALSE),HLOOKUP($K28,$AE$1:$AI$5,3,FALSE),(IF(AND(ISNUMBER($K28)=TRUE,(ISNUMBER(#REF!)=TRUE),ISNUMBER($L28)=FALSE,ISNUMBER(#REF!)=FALSE,ISNUMBER($M28)=FALSE,ISNUMBER($N28)=FALSE),HLOOKUP($K28,$AE$1:$AI$5,5,FALSE),IF(ISNUMBER($O28)=TRUE,HLOOKUP($K28,$AE$1:$AI$12,12,FALSE),IF(ISNUMBER($P28)=TRUE,HLOOKUP($K28,$AE$1:$AI$12,10,FALSE),IF(ISNUMBER($N28)=TRUE,HLOOKUP($K28,$AE$1:$AI$12,11,FALSE))))))))))))</f>
        <v>0</v>
      </c>
      <c r="R28" s="34" t="s">
        <v>9</v>
      </c>
      <c r="S28" s="35" t="s">
        <v>9</v>
      </c>
      <c r="T28" s="36">
        <f t="shared" si="2"/>
        <v>0</v>
      </c>
      <c r="U28" s="37" t="s">
        <v>9</v>
      </c>
      <c r="V28" s="38">
        <f t="shared" ref="V28:V47" si="9">SUM(Q28:U28)</f>
        <v>0</v>
      </c>
      <c r="W28" s="42"/>
      <c r="X28" s="25"/>
      <c r="AB28" s="1"/>
      <c r="AC28" s="1"/>
      <c r="AD28" s="1"/>
      <c r="AE28" s="1"/>
      <c r="AF28" s="1"/>
      <c r="AG28" s="1"/>
      <c r="AH28" s="1"/>
      <c r="AI28" s="1"/>
      <c r="AJ28" s="25"/>
    </row>
    <row r="29" spans="1:36" s="24" customFormat="1" ht="14" x14ac:dyDescent="0.15">
      <c r="A29" s="44"/>
      <c r="B29" s="45"/>
      <c r="C29" s="46"/>
      <c r="D29" s="45"/>
      <c r="E29" s="28"/>
      <c r="F29" s="30"/>
      <c r="G29" s="31"/>
      <c r="H29" s="30"/>
      <c r="I29" s="31"/>
      <c r="J29" s="30"/>
      <c r="K29" s="32" t="str">
        <f t="shared" si="8"/>
        <v/>
      </c>
      <c r="L29" s="47"/>
      <c r="M29" s="47"/>
      <c r="N29" s="41"/>
      <c r="O29" s="52"/>
      <c r="P29" s="52"/>
      <c r="Q29" s="33" t="b">
        <f>(IF(AND(ISNUMBER($K29)=TRUE,(ISNUMBER($L29)=TRUE),ISNUMBER(#REF!)=FALSE,ISNUMBER($M29)=FALSE,ISNUMBER(#REF!)=FALSE,ISNUMBER(#REF!)=FALSE,ISNUMBER($N29)=FALSE),HLOOKUP($K29,$AE$1:$AI$5,2,FALSE),(IF(AND(ISNUMBER($K29)=TRUE,(ISNUMBER(#REF!)=TRUE),ISNUMBER($L29)=FALSE,ISNUMBER($M29)=FALSE,ISNUMBER(#REF!)=FALSE,ISNUMBER($N29)=FALSE),HLOOKUP($K29,$AE$1:$AI$5,4,FALSE),(IF(AND(ISNUMBER($K29)=TRUE,(ISNUMBER($M29)=TRUE),ISNUMBER($L29)=FALSE,ISNUMBER(#REF!)=FALSE,ISNUMBER(#REF!)=FALSE,ISNUMBER($N29)=FALSE),HLOOKUP($K29,$AE$1:$AI$5,3,FALSE),(IF(AND(ISNUMBER($K29)=TRUE,(ISNUMBER(#REF!)=TRUE),ISNUMBER($L29)=FALSE,ISNUMBER(#REF!)=FALSE,ISNUMBER($M29)=FALSE,ISNUMBER($N29)=FALSE),HLOOKUP($K29,$AE$1:$AI$5,5,FALSE),IF(ISNUMBER($O29)=TRUE,HLOOKUP($K29,$AE$1:$AI$12,12,FALSE),IF(ISNUMBER($P29)=TRUE,HLOOKUP($K29,$AE$1:$AI$12,10,FALSE),IF(ISNUMBER($N29)=TRUE,HLOOKUP($K29,$AE$1:$AI$12,11,FALSE))))))))))))</f>
        <v>0</v>
      </c>
      <c r="R29" s="34" t="s">
        <v>9</v>
      </c>
      <c r="S29" s="35" t="s">
        <v>9</v>
      </c>
      <c r="T29" s="36">
        <f t="shared" si="2"/>
        <v>0</v>
      </c>
      <c r="U29" s="37" t="s">
        <v>9</v>
      </c>
      <c r="V29" s="38">
        <f t="shared" si="9"/>
        <v>0</v>
      </c>
      <c r="W29" s="42"/>
      <c r="X29" s="25"/>
      <c r="AB29" s="1"/>
      <c r="AC29" s="1"/>
      <c r="AD29" s="1"/>
      <c r="AE29" s="1"/>
      <c r="AF29" s="1"/>
      <c r="AG29" s="1"/>
      <c r="AH29" s="1"/>
      <c r="AI29" s="1"/>
      <c r="AJ29" s="25"/>
    </row>
    <row r="30" spans="1:36" s="24" customFormat="1" ht="14" x14ac:dyDescent="0.15">
      <c r="A30" s="44"/>
      <c r="B30" s="45"/>
      <c r="C30" s="46"/>
      <c r="D30" s="45"/>
      <c r="E30" s="28"/>
      <c r="F30" s="30"/>
      <c r="G30" s="31"/>
      <c r="H30" s="30"/>
      <c r="I30" s="31"/>
      <c r="J30" s="30"/>
      <c r="K30" s="32" t="str">
        <f t="shared" si="8"/>
        <v/>
      </c>
      <c r="L30" s="41"/>
      <c r="M30" s="41"/>
      <c r="N30" s="41"/>
      <c r="O30" s="52"/>
      <c r="P30" s="52"/>
      <c r="Q30" s="33" t="b">
        <f>(IF(AND(ISNUMBER($K30)=TRUE,(ISNUMBER($L30)=TRUE),ISNUMBER(#REF!)=FALSE,ISNUMBER($M30)=FALSE,ISNUMBER(#REF!)=FALSE,ISNUMBER(#REF!)=FALSE,ISNUMBER($N30)=FALSE),HLOOKUP($K30,$AE$1:$AI$5,2,FALSE),(IF(AND(ISNUMBER($K30)=TRUE,(ISNUMBER(#REF!)=TRUE),ISNUMBER($L30)=FALSE,ISNUMBER($M30)=FALSE,ISNUMBER(#REF!)=FALSE,ISNUMBER($N30)=FALSE),HLOOKUP($K30,$AE$1:$AI$5,4,FALSE),(IF(AND(ISNUMBER($K30)=TRUE,(ISNUMBER($M30)=TRUE),ISNUMBER($L30)=FALSE,ISNUMBER(#REF!)=FALSE,ISNUMBER(#REF!)=FALSE,ISNUMBER($N30)=FALSE),HLOOKUP($K30,$AE$1:$AI$5,3,FALSE),(IF(AND(ISNUMBER($K30)=TRUE,(ISNUMBER(#REF!)=TRUE),ISNUMBER($L30)=FALSE,ISNUMBER(#REF!)=FALSE,ISNUMBER($M30)=FALSE,ISNUMBER($N30)=FALSE),HLOOKUP($K30,$AE$1:$AI$5,5,FALSE),IF(ISNUMBER($O30)=TRUE,HLOOKUP($K30,$AE$1:$AI$12,12,FALSE),IF(ISNUMBER($P30)=TRUE,HLOOKUP($K30,$AE$1:$AI$12,10,FALSE),IF(ISNUMBER($N30)=TRUE,HLOOKUP($K30,$AE$1:$AI$12,11,FALSE))))))))))))</f>
        <v>0</v>
      </c>
      <c r="R30" s="34" t="s">
        <v>9</v>
      </c>
      <c r="S30" s="35" t="s">
        <v>9</v>
      </c>
      <c r="T30" s="36">
        <f t="shared" si="2"/>
        <v>0</v>
      </c>
      <c r="U30" s="37" t="s">
        <v>9</v>
      </c>
      <c r="V30" s="38">
        <f t="shared" si="9"/>
        <v>0</v>
      </c>
      <c r="W30" s="42"/>
      <c r="X30" s="25"/>
      <c r="AB30" s="1"/>
      <c r="AC30" s="1"/>
      <c r="AD30" s="1"/>
      <c r="AE30" s="1"/>
      <c r="AF30" s="26"/>
      <c r="AG30" s="26"/>
      <c r="AH30" s="26"/>
      <c r="AI30" s="1"/>
      <c r="AJ30" s="25"/>
    </row>
    <row r="31" spans="1:36" s="24" customFormat="1" ht="14" x14ac:dyDescent="0.15">
      <c r="A31" s="44"/>
      <c r="B31" s="45"/>
      <c r="C31" s="46"/>
      <c r="D31" s="45"/>
      <c r="E31" s="28"/>
      <c r="F31" s="30"/>
      <c r="G31" s="31"/>
      <c r="H31" s="30"/>
      <c r="I31" s="31"/>
      <c r="J31" s="30"/>
      <c r="K31" s="32" t="str">
        <f t="shared" si="8"/>
        <v/>
      </c>
      <c r="L31" s="41"/>
      <c r="M31" s="41"/>
      <c r="N31" s="41"/>
      <c r="O31" s="52"/>
      <c r="P31" s="52"/>
      <c r="Q31" s="33" t="b">
        <f>(IF(AND(ISNUMBER($K31)=TRUE,(ISNUMBER($L31)=TRUE),ISNUMBER(#REF!)=FALSE,ISNUMBER($M31)=FALSE,ISNUMBER(#REF!)=FALSE,ISNUMBER(#REF!)=FALSE,ISNUMBER($N31)=FALSE),HLOOKUP($K31,$AE$1:$AI$5,2,FALSE),(IF(AND(ISNUMBER($K31)=TRUE,(ISNUMBER(#REF!)=TRUE),ISNUMBER($L31)=FALSE,ISNUMBER($M31)=FALSE,ISNUMBER(#REF!)=FALSE,ISNUMBER($N31)=FALSE),HLOOKUP($K31,$AE$1:$AI$5,4,FALSE),(IF(AND(ISNUMBER($K31)=TRUE,(ISNUMBER($M31)=TRUE),ISNUMBER($L31)=FALSE,ISNUMBER(#REF!)=FALSE,ISNUMBER(#REF!)=FALSE,ISNUMBER($N31)=FALSE),HLOOKUP($K31,$AE$1:$AI$5,3,FALSE),(IF(AND(ISNUMBER($K31)=TRUE,(ISNUMBER(#REF!)=TRUE),ISNUMBER($L31)=FALSE,ISNUMBER(#REF!)=FALSE,ISNUMBER($M31)=FALSE,ISNUMBER($N31)=FALSE),HLOOKUP($K31,$AE$1:$AI$5,5,FALSE),IF(ISNUMBER($O31)=TRUE,HLOOKUP($K31,$AE$1:$AI$12,12,FALSE),IF(ISNUMBER($P31)=TRUE,HLOOKUP($K31,$AE$1:$AI$12,10,FALSE),IF(ISNUMBER($N31)=TRUE,HLOOKUP($K31,$AE$1:$AI$12,11,FALSE))))))))))))</f>
        <v>0</v>
      </c>
      <c r="R31" s="34" t="s">
        <v>9</v>
      </c>
      <c r="S31" s="35" t="s">
        <v>9</v>
      </c>
      <c r="T31" s="36">
        <f t="shared" si="2"/>
        <v>0</v>
      </c>
      <c r="U31" s="37" t="s">
        <v>9</v>
      </c>
      <c r="V31" s="38">
        <f t="shared" si="9"/>
        <v>0</v>
      </c>
      <c r="W31" s="42"/>
      <c r="X31" s="25"/>
      <c r="AB31" s="1"/>
      <c r="AC31" s="1"/>
      <c r="AD31" s="1"/>
      <c r="AE31" s="1"/>
      <c r="AF31" s="54"/>
      <c r="AG31" s="54"/>
      <c r="AH31" s="54"/>
      <c r="AI31" s="54"/>
      <c r="AJ31" s="25"/>
    </row>
    <row r="32" spans="1:36" s="24" customFormat="1" ht="14" x14ac:dyDescent="0.15">
      <c r="A32" s="44"/>
      <c r="B32" s="45"/>
      <c r="C32" s="46"/>
      <c r="D32" s="45"/>
      <c r="E32" s="28"/>
      <c r="F32" s="30"/>
      <c r="G32" s="31"/>
      <c r="H32" s="30"/>
      <c r="I32" s="31"/>
      <c r="J32" s="30"/>
      <c r="K32" s="32" t="str">
        <f t="shared" si="8"/>
        <v/>
      </c>
      <c r="L32" s="41"/>
      <c r="M32" s="41"/>
      <c r="N32" s="41"/>
      <c r="O32" s="52"/>
      <c r="P32" s="52"/>
      <c r="Q32" s="33" t="b">
        <f>(IF(AND(ISNUMBER($K32)=TRUE,(ISNUMBER($L32)=TRUE),ISNUMBER(#REF!)=FALSE,ISNUMBER($M32)=FALSE,ISNUMBER(#REF!)=FALSE,ISNUMBER(#REF!)=FALSE,ISNUMBER($N32)=FALSE),HLOOKUP($K32,$AE$1:$AI$5,2,FALSE),(IF(AND(ISNUMBER($K32)=TRUE,(ISNUMBER(#REF!)=TRUE),ISNUMBER($L32)=FALSE,ISNUMBER($M32)=FALSE,ISNUMBER(#REF!)=FALSE,ISNUMBER($N32)=FALSE),HLOOKUP($K32,$AE$1:$AI$5,4,FALSE),(IF(AND(ISNUMBER($K32)=TRUE,(ISNUMBER($M32)=TRUE),ISNUMBER($L32)=FALSE,ISNUMBER(#REF!)=FALSE,ISNUMBER(#REF!)=FALSE,ISNUMBER($N32)=FALSE),HLOOKUP($K32,$AE$1:$AI$5,3,FALSE),(IF(AND(ISNUMBER($K32)=TRUE,(ISNUMBER(#REF!)=TRUE),ISNUMBER($L32)=FALSE,ISNUMBER(#REF!)=FALSE,ISNUMBER($M32)=FALSE,ISNUMBER($N32)=FALSE),HLOOKUP($K32,$AE$1:$AI$5,5,FALSE),IF(ISNUMBER($O32)=TRUE,HLOOKUP($K32,$AE$1:$AI$12,12,FALSE),IF(ISNUMBER($P32)=TRUE,HLOOKUP($K32,$AE$1:$AI$12,10,FALSE),IF(ISNUMBER($N32)=TRUE,HLOOKUP($K32,$AE$1:$AI$12,11,FALSE))))))))))))</f>
        <v>0</v>
      </c>
      <c r="R32" s="34" t="s">
        <v>9</v>
      </c>
      <c r="S32" s="35" t="s">
        <v>9</v>
      </c>
      <c r="T32" s="36">
        <f t="shared" si="2"/>
        <v>0</v>
      </c>
      <c r="U32" s="37" t="s">
        <v>9</v>
      </c>
      <c r="V32" s="38">
        <f t="shared" si="9"/>
        <v>0</v>
      </c>
      <c r="W32" s="42"/>
      <c r="X32" s="25"/>
      <c r="AB32" s="1"/>
      <c r="AC32" s="1"/>
      <c r="AD32" s="1"/>
      <c r="AE32" s="1"/>
      <c r="AF32" s="1"/>
      <c r="AG32" s="1"/>
      <c r="AH32" s="1"/>
      <c r="AI32" s="1"/>
      <c r="AJ32" s="25"/>
    </row>
    <row r="33" spans="1:36" s="24" customFormat="1" ht="14" x14ac:dyDescent="0.15">
      <c r="A33" s="44"/>
      <c r="B33" s="45"/>
      <c r="C33" s="46"/>
      <c r="D33" s="45"/>
      <c r="E33" s="28"/>
      <c r="F33" s="30"/>
      <c r="G33" s="31"/>
      <c r="H33" s="30"/>
      <c r="I33" s="31"/>
      <c r="J33" s="30"/>
      <c r="K33" s="32" t="str">
        <f t="shared" si="8"/>
        <v/>
      </c>
      <c r="L33" s="41"/>
      <c r="M33" s="41"/>
      <c r="N33" s="41"/>
      <c r="O33" s="52"/>
      <c r="P33" s="52"/>
      <c r="Q33" s="33" t="b">
        <f>(IF(AND(ISNUMBER($K33)=TRUE,(ISNUMBER($L33)=TRUE),ISNUMBER(#REF!)=FALSE,ISNUMBER($M33)=FALSE,ISNUMBER(#REF!)=FALSE,ISNUMBER(#REF!)=FALSE,ISNUMBER($N33)=FALSE),HLOOKUP($K33,$AE$1:$AI$5,2,FALSE),(IF(AND(ISNUMBER($K33)=TRUE,(ISNUMBER(#REF!)=TRUE),ISNUMBER($L33)=FALSE,ISNUMBER($M33)=FALSE,ISNUMBER(#REF!)=FALSE,ISNUMBER($N33)=FALSE),HLOOKUP($K33,$AE$1:$AI$5,4,FALSE),(IF(AND(ISNUMBER($K33)=TRUE,(ISNUMBER($M33)=TRUE),ISNUMBER($L33)=FALSE,ISNUMBER(#REF!)=FALSE,ISNUMBER(#REF!)=FALSE,ISNUMBER($N33)=FALSE),HLOOKUP($K33,$AE$1:$AI$5,3,FALSE),(IF(AND(ISNUMBER($K33)=TRUE,(ISNUMBER(#REF!)=TRUE),ISNUMBER($L33)=FALSE,ISNUMBER(#REF!)=FALSE,ISNUMBER($M33)=FALSE,ISNUMBER($N33)=FALSE),HLOOKUP($K33,$AE$1:$AI$5,5,FALSE),IF(ISNUMBER($O33)=TRUE,HLOOKUP($K33,$AE$1:$AI$12,12,FALSE),IF(ISNUMBER($P33)=TRUE,HLOOKUP($K33,$AE$1:$AI$12,10,FALSE),IF(ISNUMBER($N33)=TRUE,HLOOKUP($K33,$AE$1:$AI$12,11,FALSE))))))))))))</f>
        <v>0</v>
      </c>
      <c r="R33" s="34" t="s">
        <v>9</v>
      </c>
      <c r="S33" s="35" t="s">
        <v>9</v>
      </c>
      <c r="T33" s="36">
        <f t="shared" si="2"/>
        <v>0</v>
      </c>
      <c r="U33" s="37" t="s">
        <v>9</v>
      </c>
      <c r="V33" s="38">
        <f t="shared" si="9"/>
        <v>0</v>
      </c>
      <c r="W33" s="42"/>
      <c r="X33" s="25"/>
      <c r="AB33" s="1"/>
      <c r="AC33" s="1"/>
      <c r="AD33" s="1"/>
      <c r="AE33" s="1"/>
      <c r="AF33" s="54"/>
      <c r="AG33" s="54"/>
      <c r="AH33" s="54"/>
      <c r="AI33" s="54"/>
      <c r="AJ33" s="25"/>
    </row>
    <row r="34" spans="1:36" s="24" customFormat="1" ht="14" x14ac:dyDescent="0.15">
      <c r="A34" s="44"/>
      <c r="B34" s="45"/>
      <c r="C34" s="46"/>
      <c r="D34" s="45"/>
      <c r="E34" s="28"/>
      <c r="F34" s="30"/>
      <c r="G34" s="31"/>
      <c r="H34" s="30"/>
      <c r="I34" s="31"/>
      <c r="J34" s="30"/>
      <c r="K34" s="32" t="str">
        <f t="shared" si="8"/>
        <v/>
      </c>
      <c r="L34" s="41"/>
      <c r="M34" s="41"/>
      <c r="N34" s="41"/>
      <c r="O34" s="52"/>
      <c r="P34" s="52"/>
      <c r="Q34" s="33" t="b">
        <f>(IF(AND(ISNUMBER($K34)=TRUE,(ISNUMBER($L34)=TRUE),ISNUMBER(#REF!)=FALSE,ISNUMBER($M34)=FALSE,ISNUMBER(#REF!)=FALSE,ISNUMBER(#REF!)=FALSE,ISNUMBER($N34)=FALSE),HLOOKUP($K34,$AE$1:$AI$5,2,FALSE),(IF(AND(ISNUMBER($K34)=TRUE,(ISNUMBER(#REF!)=TRUE),ISNUMBER($L34)=FALSE,ISNUMBER($M34)=FALSE,ISNUMBER(#REF!)=FALSE,ISNUMBER($N34)=FALSE),HLOOKUP($K34,$AE$1:$AI$5,4,FALSE),(IF(AND(ISNUMBER($K34)=TRUE,(ISNUMBER($M34)=TRUE),ISNUMBER($L34)=FALSE,ISNUMBER(#REF!)=FALSE,ISNUMBER(#REF!)=FALSE,ISNUMBER($N34)=FALSE),HLOOKUP($K34,$AE$1:$AI$5,3,FALSE),(IF(AND(ISNUMBER($K34)=TRUE,(ISNUMBER(#REF!)=TRUE),ISNUMBER($L34)=FALSE,ISNUMBER(#REF!)=FALSE,ISNUMBER($M34)=FALSE,ISNUMBER($N34)=FALSE),HLOOKUP($K34,$AE$1:$AI$5,5,FALSE),IF(ISNUMBER($O34)=TRUE,HLOOKUP($K34,$AE$1:$AI$12,12,FALSE),IF(ISNUMBER($P34)=TRUE,HLOOKUP($K34,$AE$1:$AI$12,10,FALSE),IF(ISNUMBER($N34)=TRUE,HLOOKUP($K34,$AE$1:$AI$12,11,FALSE))))))))))))</f>
        <v>0</v>
      </c>
      <c r="R34" s="34" t="s">
        <v>9</v>
      </c>
      <c r="S34" s="35" t="s">
        <v>9</v>
      </c>
      <c r="T34" s="36">
        <f t="shared" si="2"/>
        <v>0</v>
      </c>
      <c r="U34" s="37" t="s">
        <v>9</v>
      </c>
      <c r="V34" s="38">
        <f t="shared" si="9"/>
        <v>0</v>
      </c>
      <c r="W34" s="42"/>
      <c r="X34" s="25"/>
      <c r="AB34" s="1"/>
      <c r="AC34" s="1"/>
      <c r="AD34" s="1"/>
      <c r="AE34" s="1"/>
      <c r="AF34" s="1"/>
      <c r="AG34" s="1"/>
      <c r="AH34" s="1"/>
      <c r="AI34" s="1"/>
      <c r="AJ34" s="25"/>
    </row>
    <row r="35" spans="1:36" s="24" customFormat="1" ht="14" x14ac:dyDescent="0.15">
      <c r="A35" s="44"/>
      <c r="B35" s="45"/>
      <c r="C35" s="46"/>
      <c r="D35" s="45"/>
      <c r="E35" s="28"/>
      <c r="F35" s="30"/>
      <c r="G35" s="31"/>
      <c r="H35" s="30"/>
      <c r="I35" s="31"/>
      <c r="J35" s="30"/>
      <c r="K35" s="32" t="str">
        <f t="shared" si="8"/>
        <v/>
      </c>
      <c r="L35" s="41"/>
      <c r="M35" s="41"/>
      <c r="N35" s="41"/>
      <c r="O35" s="52"/>
      <c r="P35" s="52"/>
      <c r="Q35" s="33" t="b">
        <f>(IF(AND(ISNUMBER($K35)=TRUE,(ISNUMBER($L35)=TRUE),ISNUMBER(#REF!)=FALSE,ISNUMBER($M35)=FALSE,ISNUMBER(#REF!)=FALSE,ISNUMBER(#REF!)=FALSE,ISNUMBER($N35)=FALSE),HLOOKUP($K35,$AE$1:$AI$5,2,FALSE),(IF(AND(ISNUMBER($K35)=TRUE,(ISNUMBER(#REF!)=TRUE),ISNUMBER($L35)=FALSE,ISNUMBER($M35)=FALSE,ISNUMBER(#REF!)=FALSE,ISNUMBER($N35)=FALSE),HLOOKUP($K35,$AE$1:$AI$5,4,FALSE),(IF(AND(ISNUMBER($K35)=TRUE,(ISNUMBER($M35)=TRUE),ISNUMBER($L35)=FALSE,ISNUMBER(#REF!)=FALSE,ISNUMBER(#REF!)=FALSE,ISNUMBER($N35)=FALSE),HLOOKUP($K35,$AE$1:$AI$5,3,FALSE),(IF(AND(ISNUMBER($K35)=TRUE,(ISNUMBER(#REF!)=TRUE),ISNUMBER($L35)=FALSE,ISNUMBER(#REF!)=FALSE,ISNUMBER($M35)=FALSE,ISNUMBER($N35)=FALSE),HLOOKUP($K35,$AE$1:$AI$5,5,FALSE),IF(ISNUMBER($O35)=TRUE,HLOOKUP($K35,$AE$1:$AI$12,12,FALSE),IF(ISNUMBER($P35)=TRUE,HLOOKUP($K35,$AE$1:$AI$12,10,FALSE),IF(ISNUMBER($N35)=TRUE,HLOOKUP($K35,$AE$1:$AI$12,11,FALSE))))))))))))</f>
        <v>0</v>
      </c>
      <c r="R35" s="34" t="s">
        <v>9</v>
      </c>
      <c r="S35" s="35" t="s">
        <v>9</v>
      </c>
      <c r="T35" s="36">
        <f t="shared" si="2"/>
        <v>0</v>
      </c>
      <c r="U35" s="37" t="s">
        <v>9</v>
      </c>
      <c r="V35" s="38">
        <f t="shared" si="9"/>
        <v>0</v>
      </c>
      <c r="W35" s="42"/>
      <c r="X35" s="25"/>
      <c r="AB35" s="1"/>
      <c r="AC35" s="1"/>
      <c r="AD35" s="1"/>
      <c r="AE35" s="1"/>
      <c r="AF35" s="1"/>
      <c r="AG35" s="1"/>
      <c r="AH35" s="1"/>
      <c r="AI35" s="1"/>
      <c r="AJ35" s="25"/>
    </row>
    <row r="36" spans="1:36" s="24" customFormat="1" ht="14" x14ac:dyDescent="0.15">
      <c r="A36" s="44"/>
      <c r="B36" s="45"/>
      <c r="C36" s="46"/>
      <c r="D36" s="45"/>
      <c r="E36" s="28"/>
      <c r="F36" s="30"/>
      <c r="G36" s="31"/>
      <c r="H36" s="30"/>
      <c r="I36" s="31"/>
      <c r="J36" s="30"/>
      <c r="K36" s="32" t="str">
        <f t="shared" si="8"/>
        <v/>
      </c>
      <c r="L36" s="47"/>
      <c r="M36" s="47"/>
      <c r="N36" s="41"/>
      <c r="O36" s="52"/>
      <c r="P36" s="52"/>
      <c r="Q36" s="33" t="b">
        <f>(IF(AND(ISNUMBER($K36)=TRUE,(ISNUMBER($L36)=TRUE),ISNUMBER(#REF!)=FALSE,ISNUMBER($M36)=FALSE,ISNUMBER(#REF!)=FALSE,ISNUMBER(#REF!)=FALSE,ISNUMBER($N36)=FALSE),HLOOKUP($K36,$AE$1:$AI$5,2,FALSE),(IF(AND(ISNUMBER($K36)=TRUE,(ISNUMBER(#REF!)=TRUE),ISNUMBER($L36)=FALSE,ISNUMBER($M36)=FALSE,ISNUMBER(#REF!)=FALSE,ISNUMBER($N36)=FALSE),HLOOKUP($K36,$AE$1:$AI$5,4,FALSE),(IF(AND(ISNUMBER($K36)=TRUE,(ISNUMBER($M36)=TRUE),ISNUMBER($L36)=FALSE,ISNUMBER(#REF!)=FALSE,ISNUMBER(#REF!)=FALSE,ISNUMBER($N36)=FALSE),HLOOKUP($K36,$AE$1:$AI$5,3,FALSE),(IF(AND(ISNUMBER($K36)=TRUE,(ISNUMBER(#REF!)=TRUE),ISNUMBER($L36)=FALSE,ISNUMBER(#REF!)=FALSE,ISNUMBER($M36)=FALSE,ISNUMBER($N36)=FALSE),HLOOKUP($K36,$AE$1:$AI$5,5,FALSE),IF(ISNUMBER($O36)=TRUE,HLOOKUP($K36,$AE$1:$AI$12,12,FALSE),IF(ISNUMBER($P36)=TRUE,HLOOKUP($K36,$AE$1:$AI$12,10,FALSE),IF(ISNUMBER($N36)=TRUE,HLOOKUP($K36,$AE$1:$AI$12,11,FALSE))))))))))))</f>
        <v>0</v>
      </c>
      <c r="R36" s="34" t="s">
        <v>9</v>
      </c>
      <c r="S36" s="35" t="s">
        <v>9</v>
      </c>
      <c r="T36" s="36">
        <f t="shared" si="2"/>
        <v>0</v>
      </c>
      <c r="U36" s="37" t="s">
        <v>9</v>
      </c>
      <c r="V36" s="38">
        <f t="shared" si="9"/>
        <v>0</v>
      </c>
      <c r="W36" s="42"/>
      <c r="X36" s="25"/>
      <c r="AB36" s="1"/>
      <c r="AC36" s="1"/>
      <c r="AD36" s="1"/>
      <c r="AE36" s="1"/>
      <c r="AF36" s="1"/>
      <c r="AG36" s="1"/>
      <c r="AH36" s="1"/>
      <c r="AI36" s="1"/>
      <c r="AJ36" s="25"/>
    </row>
    <row r="37" spans="1:36" s="24" customFormat="1" ht="14" x14ac:dyDescent="0.15">
      <c r="A37" s="44"/>
      <c r="B37" s="45"/>
      <c r="C37" s="46"/>
      <c r="D37" s="45"/>
      <c r="E37" s="28"/>
      <c r="F37" s="30"/>
      <c r="G37" s="31"/>
      <c r="H37" s="30"/>
      <c r="I37" s="31"/>
      <c r="J37" s="30"/>
      <c r="K37" s="32" t="str">
        <f t="shared" si="8"/>
        <v/>
      </c>
      <c r="L37" s="41"/>
      <c r="M37" s="41"/>
      <c r="N37" s="41"/>
      <c r="O37" s="52"/>
      <c r="P37" s="52"/>
      <c r="Q37" s="33" t="b">
        <f>(IF(AND(ISNUMBER($K37)=TRUE,(ISNUMBER($L37)=TRUE),ISNUMBER(#REF!)=FALSE,ISNUMBER($M37)=FALSE,ISNUMBER(#REF!)=FALSE,ISNUMBER(#REF!)=FALSE,ISNUMBER($N37)=FALSE),HLOOKUP($K37,$AE$1:$AI$5,2,FALSE),(IF(AND(ISNUMBER($K37)=TRUE,(ISNUMBER(#REF!)=TRUE),ISNUMBER($L37)=FALSE,ISNUMBER($M37)=FALSE,ISNUMBER(#REF!)=FALSE,ISNUMBER($N37)=FALSE),HLOOKUP($K37,$AE$1:$AI$5,4,FALSE),(IF(AND(ISNUMBER($K37)=TRUE,(ISNUMBER($M37)=TRUE),ISNUMBER($L37)=FALSE,ISNUMBER(#REF!)=FALSE,ISNUMBER(#REF!)=FALSE,ISNUMBER($N37)=FALSE),HLOOKUP($K37,$AE$1:$AI$5,3,FALSE),(IF(AND(ISNUMBER($K37)=TRUE,(ISNUMBER(#REF!)=TRUE),ISNUMBER($L37)=FALSE,ISNUMBER(#REF!)=FALSE,ISNUMBER($M37)=FALSE,ISNUMBER($N37)=FALSE),HLOOKUP($K37,$AE$1:$AI$5,5,FALSE),IF(ISNUMBER($O37)=TRUE,HLOOKUP($K37,$AE$1:$AI$12,12,FALSE),IF(ISNUMBER($P37)=TRUE,HLOOKUP($K37,$AE$1:$AI$12,10,FALSE),IF(ISNUMBER($N37)=TRUE,HLOOKUP($K37,$AE$1:$AI$12,11,FALSE))))))))))))</f>
        <v>0</v>
      </c>
      <c r="R37" s="34" t="s">
        <v>9</v>
      </c>
      <c r="S37" s="35" t="s">
        <v>9</v>
      </c>
      <c r="T37" s="36">
        <f t="shared" si="2"/>
        <v>0</v>
      </c>
      <c r="U37" s="37" t="s">
        <v>9</v>
      </c>
      <c r="V37" s="38">
        <f t="shared" si="9"/>
        <v>0</v>
      </c>
      <c r="W37" s="42"/>
      <c r="X37" s="25"/>
      <c r="AB37" s="1"/>
      <c r="AC37" s="1"/>
      <c r="AD37" s="1"/>
      <c r="AE37" s="1"/>
      <c r="AF37" s="26"/>
      <c r="AG37" s="26"/>
      <c r="AH37" s="26"/>
      <c r="AI37" s="1"/>
      <c r="AJ37" s="25"/>
    </row>
    <row r="38" spans="1:36" s="24" customFormat="1" ht="14" x14ac:dyDescent="0.15">
      <c r="A38" s="44"/>
      <c r="B38" s="45"/>
      <c r="C38" s="46"/>
      <c r="D38" s="45"/>
      <c r="E38" s="28"/>
      <c r="F38" s="30"/>
      <c r="G38" s="31"/>
      <c r="H38" s="30"/>
      <c r="I38" s="31"/>
      <c r="J38" s="30"/>
      <c r="K38" s="32" t="str">
        <f t="shared" si="8"/>
        <v/>
      </c>
      <c r="L38" s="41"/>
      <c r="M38" s="41"/>
      <c r="N38" s="41"/>
      <c r="O38" s="52"/>
      <c r="P38" s="52"/>
      <c r="Q38" s="33" t="b">
        <f>(IF(AND(ISNUMBER($K38)=TRUE,(ISNUMBER($L38)=TRUE),ISNUMBER(#REF!)=FALSE,ISNUMBER($M38)=FALSE,ISNUMBER(#REF!)=FALSE,ISNUMBER(#REF!)=FALSE,ISNUMBER($N38)=FALSE),HLOOKUP($K38,$AE$1:$AI$5,2,FALSE),(IF(AND(ISNUMBER($K38)=TRUE,(ISNUMBER(#REF!)=TRUE),ISNUMBER($L38)=FALSE,ISNUMBER($M38)=FALSE,ISNUMBER(#REF!)=FALSE,ISNUMBER($N38)=FALSE),HLOOKUP($K38,$AE$1:$AI$5,4,FALSE),(IF(AND(ISNUMBER($K38)=TRUE,(ISNUMBER($M38)=TRUE),ISNUMBER($L38)=FALSE,ISNUMBER(#REF!)=FALSE,ISNUMBER(#REF!)=FALSE,ISNUMBER($N38)=FALSE),HLOOKUP($K38,$AE$1:$AI$5,3,FALSE),(IF(AND(ISNUMBER($K38)=TRUE,(ISNUMBER(#REF!)=TRUE),ISNUMBER($L38)=FALSE,ISNUMBER(#REF!)=FALSE,ISNUMBER($M38)=FALSE,ISNUMBER($N38)=FALSE),HLOOKUP($K38,$AE$1:$AI$5,5,FALSE),IF(ISNUMBER($O38)=TRUE,HLOOKUP($K38,$AE$1:$AI$12,12,FALSE),IF(ISNUMBER($P38)=TRUE,HLOOKUP($K38,$AE$1:$AI$12,10,FALSE),IF(ISNUMBER($N38)=TRUE,HLOOKUP($K38,$AE$1:$AI$12,11,FALSE))))))))))))</f>
        <v>0</v>
      </c>
      <c r="R38" s="34" t="s">
        <v>9</v>
      </c>
      <c r="S38" s="35" t="s">
        <v>9</v>
      </c>
      <c r="T38" s="36">
        <f t="shared" si="2"/>
        <v>0</v>
      </c>
      <c r="U38" s="37" t="s">
        <v>9</v>
      </c>
      <c r="V38" s="38">
        <f t="shared" si="9"/>
        <v>0</v>
      </c>
      <c r="W38" s="42"/>
      <c r="X38" s="25"/>
      <c r="AB38" s="1"/>
      <c r="AC38" s="1"/>
      <c r="AD38" s="1"/>
      <c r="AE38" s="1"/>
      <c r="AF38" s="54"/>
      <c r="AG38" s="54"/>
      <c r="AH38" s="54"/>
      <c r="AI38" s="54"/>
      <c r="AJ38" s="25"/>
    </row>
    <row r="39" spans="1:36" s="24" customFormat="1" ht="14" x14ac:dyDescent="0.15">
      <c r="A39" s="44"/>
      <c r="B39" s="45"/>
      <c r="C39" s="46"/>
      <c r="D39" s="45"/>
      <c r="E39" s="28"/>
      <c r="F39" s="30"/>
      <c r="G39" s="31"/>
      <c r="H39" s="30"/>
      <c r="I39" s="31"/>
      <c r="J39" s="30"/>
      <c r="K39" s="32" t="str">
        <f t="shared" si="8"/>
        <v/>
      </c>
      <c r="L39" s="41"/>
      <c r="M39" s="41"/>
      <c r="N39" s="41"/>
      <c r="O39" s="52"/>
      <c r="P39" s="52"/>
      <c r="Q39" s="33" t="b">
        <f>(IF(AND(ISNUMBER($K39)=TRUE,(ISNUMBER($L39)=TRUE),ISNUMBER(#REF!)=FALSE,ISNUMBER($M39)=FALSE,ISNUMBER(#REF!)=FALSE,ISNUMBER(#REF!)=FALSE,ISNUMBER($N39)=FALSE),HLOOKUP($K39,$AE$1:$AI$5,2,FALSE),(IF(AND(ISNUMBER($K39)=TRUE,(ISNUMBER(#REF!)=TRUE),ISNUMBER($L39)=FALSE,ISNUMBER($M39)=FALSE,ISNUMBER(#REF!)=FALSE,ISNUMBER($N39)=FALSE),HLOOKUP($K39,$AE$1:$AI$5,4,FALSE),(IF(AND(ISNUMBER($K39)=TRUE,(ISNUMBER($M39)=TRUE),ISNUMBER($L39)=FALSE,ISNUMBER(#REF!)=FALSE,ISNUMBER(#REF!)=FALSE,ISNUMBER($N39)=FALSE),HLOOKUP($K39,$AE$1:$AI$5,3,FALSE),(IF(AND(ISNUMBER($K39)=TRUE,(ISNUMBER(#REF!)=TRUE),ISNUMBER($L39)=FALSE,ISNUMBER(#REF!)=FALSE,ISNUMBER($M39)=FALSE,ISNUMBER($N39)=FALSE),HLOOKUP($K39,$AE$1:$AI$5,5,FALSE),IF(ISNUMBER($O39)=TRUE,HLOOKUP($K39,$AE$1:$AI$12,12,FALSE),IF(ISNUMBER($P39)=TRUE,HLOOKUP($K39,$AE$1:$AI$12,10,FALSE),IF(ISNUMBER($N39)=TRUE,HLOOKUP($K39,$AE$1:$AI$12,11,FALSE))))))))))))</f>
        <v>0</v>
      </c>
      <c r="R39" s="34" t="s">
        <v>9</v>
      </c>
      <c r="S39" s="35" t="s">
        <v>9</v>
      </c>
      <c r="T39" s="36">
        <f t="shared" si="2"/>
        <v>0</v>
      </c>
      <c r="U39" s="37" t="s">
        <v>9</v>
      </c>
      <c r="V39" s="38">
        <f t="shared" si="9"/>
        <v>0</v>
      </c>
      <c r="W39" s="42"/>
      <c r="X39" s="25"/>
      <c r="AB39" s="1"/>
      <c r="AC39" s="1"/>
      <c r="AD39" s="1"/>
      <c r="AE39" s="1"/>
      <c r="AF39" s="1"/>
      <c r="AG39" s="1"/>
      <c r="AH39" s="1"/>
      <c r="AI39" s="1"/>
      <c r="AJ39" s="25"/>
    </row>
    <row r="40" spans="1:36" s="24" customFormat="1" ht="14" x14ac:dyDescent="0.15">
      <c r="A40" s="44"/>
      <c r="B40" s="45"/>
      <c r="C40" s="46"/>
      <c r="D40" s="45"/>
      <c r="E40" s="28"/>
      <c r="F40" s="30"/>
      <c r="G40" s="31"/>
      <c r="H40" s="30"/>
      <c r="I40" s="31"/>
      <c r="J40" s="30"/>
      <c r="K40" s="32" t="str">
        <f t="shared" si="8"/>
        <v/>
      </c>
      <c r="L40" s="41"/>
      <c r="M40" s="41"/>
      <c r="N40" s="41"/>
      <c r="O40" s="52"/>
      <c r="P40" s="52"/>
      <c r="Q40" s="33" t="b">
        <f>(IF(AND(ISNUMBER($K40)=TRUE,(ISNUMBER($L40)=TRUE),ISNUMBER(#REF!)=FALSE,ISNUMBER($M40)=FALSE,ISNUMBER(#REF!)=FALSE,ISNUMBER(#REF!)=FALSE,ISNUMBER($N40)=FALSE),HLOOKUP($K40,$AE$1:$AI$5,2,FALSE),(IF(AND(ISNUMBER($K40)=TRUE,(ISNUMBER(#REF!)=TRUE),ISNUMBER($L40)=FALSE,ISNUMBER($M40)=FALSE,ISNUMBER(#REF!)=FALSE,ISNUMBER($N40)=FALSE),HLOOKUP($K40,$AE$1:$AI$5,4,FALSE),(IF(AND(ISNUMBER($K40)=TRUE,(ISNUMBER($M40)=TRUE),ISNUMBER($L40)=FALSE,ISNUMBER(#REF!)=FALSE,ISNUMBER(#REF!)=FALSE,ISNUMBER($N40)=FALSE),HLOOKUP($K40,$AE$1:$AI$5,3,FALSE),(IF(AND(ISNUMBER($K40)=TRUE,(ISNUMBER(#REF!)=TRUE),ISNUMBER($L40)=FALSE,ISNUMBER(#REF!)=FALSE,ISNUMBER($M40)=FALSE,ISNUMBER($N40)=FALSE),HLOOKUP($K40,$AE$1:$AI$5,5,FALSE),IF(ISNUMBER($O40)=TRUE,HLOOKUP($K40,$AE$1:$AI$12,12,FALSE),IF(ISNUMBER($P40)=TRUE,HLOOKUP($K40,$AE$1:$AI$12,10,FALSE),IF(ISNUMBER($N40)=TRUE,HLOOKUP($K40,$AE$1:$AI$12,11,FALSE))))))))))))</f>
        <v>0</v>
      </c>
      <c r="R40" s="34" t="s">
        <v>9</v>
      </c>
      <c r="S40" s="35" t="s">
        <v>9</v>
      </c>
      <c r="T40" s="36">
        <f t="shared" si="2"/>
        <v>0</v>
      </c>
      <c r="U40" s="37" t="s">
        <v>9</v>
      </c>
      <c r="V40" s="38">
        <f t="shared" si="9"/>
        <v>0</v>
      </c>
      <c r="W40" s="42"/>
      <c r="X40" s="25"/>
      <c r="AB40" s="1"/>
      <c r="AC40" s="1"/>
      <c r="AD40" s="1"/>
      <c r="AE40" s="1"/>
      <c r="AF40" s="1"/>
      <c r="AG40" s="1"/>
      <c r="AH40" s="1"/>
      <c r="AI40" s="1"/>
      <c r="AJ40" s="25"/>
    </row>
    <row r="41" spans="1:36" s="24" customFormat="1" ht="14" x14ac:dyDescent="0.15">
      <c r="A41" s="44"/>
      <c r="B41" s="45"/>
      <c r="C41" s="46"/>
      <c r="D41" s="45"/>
      <c r="E41" s="28"/>
      <c r="F41" s="30"/>
      <c r="G41" s="31"/>
      <c r="H41" s="30"/>
      <c r="I41" s="31"/>
      <c r="J41" s="30"/>
      <c r="K41" s="32" t="str">
        <f t="shared" si="8"/>
        <v/>
      </c>
      <c r="L41" s="41"/>
      <c r="M41" s="41"/>
      <c r="N41" s="41"/>
      <c r="O41" s="52"/>
      <c r="P41" s="52"/>
      <c r="Q41" s="33" t="b">
        <f>(IF(AND(ISNUMBER($K41)=TRUE,(ISNUMBER($L41)=TRUE),ISNUMBER(#REF!)=FALSE,ISNUMBER($M41)=FALSE,ISNUMBER(#REF!)=FALSE,ISNUMBER(#REF!)=FALSE,ISNUMBER($N41)=FALSE),HLOOKUP($K41,$AE$1:$AI$5,2,FALSE),(IF(AND(ISNUMBER($K41)=TRUE,(ISNUMBER(#REF!)=TRUE),ISNUMBER($L41)=FALSE,ISNUMBER($M41)=FALSE,ISNUMBER(#REF!)=FALSE,ISNUMBER($N41)=FALSE),HLOOKUP($K41,$AE$1:$AI$5,4,FALSE),(IF(AND(ISNUMBER($K41)=TRUE,(ISNUMBER($M41)=TRUE),ISNUMBER($L41)=FALSE,ISNUMBER(#REF!)=FALSE,ISNUMBER(#REF!)=FALSE,ISNUMBER($N41)=FALSE),HLOOKUP($K41,$AE$1:$AI$5,3,FALSE),(IF(AND(ISNUMBER($K41)=TRUE,(ISNUMBER(#REF!)=TRUE),ISNUMBER($L41)=FALSE,ISNUMBER(#REF!)=FALSE,ISNUMBER($M41)=FALSE,ISNUMBER($N41)=FALSE),HLOOKUP($K41,$AE$1:$AI$5,5,FALSE),IF(ISNUMBER($O41)=TRUE,HLOOKUP($K41,$AE$1:$AI$12,12,FALSE),IF(ISNUMBER($P41)=TRUE,HLOOKUP($K41,$AE$1:$AI$12,10,FALSE),IF(ISNUMBER($N41)=TRUE,HLOOKUP($K41,$AE$1:$AI$12,11,FALSE))))))))))))</f>
        <v>0</v>
      </c>
      <c r="R41" s="34" t="s">
        <v>9</v>
      </c>
      <c r="S41" s="35" t="s">
        <v>9</v>
      </c>
      <c r="T41" s="36">
        <f t="shared" si="2"/>
        <v>0</v>
      </c>
      <c r="U41" s="37" t="s">
        <v>9</v>
      </c>
      <c r="V41" s="38">
        <f t="shared" si="9"/>
        <v>0</v>
      </c>
      <c r="W41" s="42"/>
      <c r="X41" s="25"/>
      <c r="AB41" s="1"/>
      <c r="AC41" s="1"/>
      <c r="AD41" s="1"/>
      <c r="AE41" s="1"/>
      <c r="AF41" s="54"/>
      <c r="AG41" s="54"/>
      <c r="AH41" s="54"/>
      <c r="AI41" s="54"/>
      <c r="AJ41" s="25"/>
    </row>
    <row r="42" spans="1:36" s="24" customFormat="1" ht="14" x14ac:dyDescent="0.15">
      <c r="A42" s="44"/>
      <c r="B42" s="45"/>
      <c r="C42" s="46"/>
      <c r="D42" s="45"/>
      <c r="E42" s="28"/>
      <c r="F42" s="30"/>
      <c r="G42" s="31"/>
      <c r="H42" s="30"/>
      <c r="I42" s="31"/>
      <c r="J42" s="30"/>
      <c r="K42" s="32" t="str">
        <f t="shared" si="8"/>
        <v/>
      </c>
      <c r="L42" s="41"/>
      <c r="M42" s="41"/>
      <c r="N42" s="41"/>
      <c r="O42" s="52"/>
      <c r="P42" s="52"/>
      <c r="Q42" s="33" t="b">
        <f>(IF(AND(ISNUMBER($K42)=TRUE,(ISNUMBER($L42)=TRUE),ISNUMBER(#REF!)=FALSE,ISNUMBER($M42)=FALSE,ISNUMBER(#REF!)=FALSE,ISNUMBER(#REF!)=FALSE,ISNUMBER($N42)=FALSE),HLOOKUP($K42,$AE$1:$AI$5,2,FALSE),(IF(AND(ISNUMBER($K42)=TRUE,(ISNUMBER(#REF!)=TRUE),ISNUMBER($L42)=FALSE,ISNUMBER($M42)=FALSE,ISNUMBER(#REF!)=FALSE,ISNUMBER($N42)=FALSE),HLOOKUP($K42,$AE$1:$AI$5,4,FALSE),(IF(AND(ISNUMBER($K42)=TRUE,(ISNUMBER($M42)=TRUE),ISNUMBER($L42)=FALSE,ISNUMBER(#REF!)=FALSE,ISNUMBER(#REF!)=FALSE,ISNUMBER($N42)=FALSE),HLOOKUP($K42,$AE$1:$AI$5,3,FALSE),(IF(AND(ISNUMBER($K42)=TRUE,(ISNUMBER(#REF!)=TRUE),ISNUMBER($L42)=FALSE,ISNUMBER(#REF!)=FALSE,ISNUMBER($M42)=FALSE,ISNUMBER($N42)=FALSE),HLOOKUP($K42,$AE$1:$AI$5,5,FALSE),IF(ISNUMBER($O42)=TRUE,HLOOKUP($K42,$AE$1:$AI$12,12,FALSE),IF(ISNUMBER($P42)=TRUE,HLOOKUP($K42,$AE$1:$AI$12,10,FALSE),IF(ISNUMBER($N42)=TRUE,HLOOKUP($K42,$AE$1:$AI$12,11,FALSE))))))))))))</f>
        <v>0</v>
      </c>
      <c r="R42" s="34" t="s">
        <v>9</v>
      </c>
      <c r="S42" s="35" t="s">
        <v>9</v>
      </c>
      <c r="T42" s="36">
        <f t="shared" si="2"/>
        <v>0</v>
      </c>
      <c r="U42" s="37" t="s">
        <v>9</v>
      </c>
      <c r="V42" s="38">
        <f t="shared" si="9"/>
        <v>0</v>
      </c>
      <c r="W42" s="42"/>
      <c r="X42" s="25"/>
      <c r="AB42" s="1"/>
      <c r="AC42" s="1"/>
      <c r="AD42" s="1"/>
      <c r="AE42" s="1"/>
      <c r="AF42" s="1"/>
      <c r="AG42" s="1"/>
      <c r="AH42" s="1"/>
      <c r="AI42" s="1"/>
      <c r="AJ42" s="25"/>
    </row>
    <row r="43" spans="1:36" s="24" customFormat="1" ht="14" x14ac:dyDescent="0.15">
      <c r="A43" s="44"/>
      <c r="B43" s="45"/>
      <c r="C43" s="46"/>
      <c r="D43" s="45"/>
      <c r="E43" s="28"/>
      <c r="F43" s="30"/>
      <c r="G43" s="31"/>
      <c r="H43" s="30"/>
      <c r="I43" s="31"/>
      <c r="J43" s="30"/>
      <c r="K43" s="32" t="str">
        <f t="shared" si="8"/>
        <v/>
      </c>
      <c r="L43" s="41"/>
      <c r="M43" s="41"/>
      <c r="N43" s="41"/>
      <c r="O43" s="52"/>
      <c r="P43" s="52"/>
      <c r="Q43" s="33" t="b">
        <f>(IF(AND(ISNUMBER($K43)=TRUE,(ISNUMBER($L43)=TRUE),ISNUMBER(#REF!)=FALSE,ISNUMBER($M43)=FALSE,ISNUMBER(#REF!)=FALSE,ISNUMBER(#REF!)=FALSE,ISNUMBER($N43)=FALSE),HLOOKUP($K43,$AE$1:$AI$5,2,FALSE),(IF(AND(ISNUMBER($K43)=TRUE,(ISNUMBER(#REF!)=TRUE),ISNUMBER($L43)=FALSE,ISNUMBER($M43)=FALSE,ISNUMBER(#REF!)=FALSE,ISNUMBER($N43)=FALSE),HLOOKUP($K43,$AE$1:$AI$5,4,FALSE),(IF(AND(ISNUMBER($K43)=TRUE,(ISNUMBER($M43)=TRUE),ISNUMBER($L43)=FALSE,ISNUMBER(#REF!)=FALSE,ISNUMBER(#REF!)=FALSE,ISNUMBER($N43)=FALSE),HLOOKUP($K43,$AE$1:$AI$5,3,FALSE),(IF(AND(ISNUMBER($K43)=TRUE,(ISNUMBER(#REF!)=TRUE),ISNUMBER($L43)=FALSE,ISNUMBER(#REF!)=FALSE,ISNUMBER($M43)=FALSE,ISNUMBER($N43)=FALSE),HLOOKUP($K43,$AE$1:$AI$5,5,FALSE),IF(ISNUMBER($O43)=TRUE,HLOOKUP($K43,$AE$1:$AI$12,12,FALSE),IF(ISNUMBER($P43)=TRUE,HLOOKUP($K43,$AE$1:$AI$12,10,FALSE),IF(ISNUMBER($N43)=TRUE,HLOOKUP($K43,$AE$1:$AI$12,11,FALSE))))))))))))</f>
        <v>0</v>
      </c>
      <c r="R43" s="34" t="s">
        <v>9</v>
      </c>
      <c r="S43" s="35" t="s">
        <v>9</v>
      </c>
      <c r="T43" s="36">
        <f t="shared" si="2"/>
        <v>0</v>
      </c>
      <c r="U43" s="37" t="s">
        <v>9</v>
      </c>
      <c r="V43" s="38">
        <f t="shared" si="9"/>
        <v>0</v>
      </c>
      <c r="W43" s="42"/>
      <c r="X43" s="25"/>
      <c r="AB43" s="1"/>
      <c r="AC43" s="1"/>
      <c r="AD43" s="1"/>
      <c r="AE43" s="1"/>
      <c r="AF43" s="1"/>
      <c r="AG43" s="1"/>
      <c r="AH43" s="1"/>
      <c r="AI43" s="1"/>
      <c r="AJ43" s="25"/>
    </row>
    <row r="44" spans="1:36" s="24" customFormat="1" ht="14" x14ac:dyDescent="0.15">
      <c r="A44" s="44"/>
      <c r="B44" s="45"/>
      <c r="C44" s="46"/>
      <c r="D44" s="45"/>
      <c r="E44" s="28"/>
      <c r="F44" s="30"/>
      <c r="G44" s="31"/>
      <c r="H44" s="30"/>
      <c r="I44" s="31"/>
      <c r="J44" s="30"/>
      <c r="K44" s="32" t="str">
        <f t="shared" si="8"/>
        <v/>
      </c>
      <c r="L44" s="47"/>
      <c r="M44" s="47"/>
      <c r="N44" s="41"/>
      <c r="O44" s="52"/>
      <c r="P44" s="52"/>
      <c r="Q44" s="33" t="b">
        <f>(IF(AND(ISNUMBER($K44)=TRUE,(ISNUMBER($L44)=TRUE),ISNUMBER(#REF!)=FALSE,ISNUMBER($M44)=FALSE,ISNUMBER(#REF!)=FALSE,ISNUMBER(#REF!)=FALSE,ISNUMBER($N44)=FALSE),HLOOKUP($K44,$AE$1:$AI$5,2,FALSE),(IF(AND(ISNUMBER($K44)=TRUE,(ISNUMBER(#REF!)=TRUE),ISNUMBER($L44)=FALSE,ISNUMBER($M44)=FALSE,ISNUMBER(#REF!)=FALSE,ISNUMBER($N44)=FALSE),HLOOKUP($K44,$AE$1:$AI$5,4,FALSE),(IF(AND(ISNUMBER($K44)=TRUE,(ISNUMBER($M44)=TRUE),ISNUMBER($L44)=FALSE,ISNUMBER(#REF!)=FALSE,ISNUMBER(#REF!)=FALSE,ISNUMBER($N44)=FALSE),HLOOKUP($K44,$AE$1:$AI$5,3,FALSE),(IF(AND(ISNUMBER($K44)=TRUE,(ISNUMBER(#REF!)=TRUE),ISNUMBER($L44)=FALSE,ISNUMBER(#REF!)=FALSE,ISNUMBER($M44)=FALSE,ISNUMBER($N44)=FALSE),HLOOKUP($K44,$AE$1:$AI$5,5,FALSE),IF(ISNUMBER($O44)=TRUE,HLOOKUP($K44,$AE$1:$AI$12,12,FALSE),IF(ISNUMBER($P44)=TRUE,HLOOKUP($K44,$AE$1:$AI$12,10,FALSE),IF(ISNUMBER($N44)=TRUE,HLOOKUP($K44,$AE$1:$AI$12,11,FALSE))))))))))))</f>
        <v>0</v>
      </c>
      <c r="R44" s="34" t="s">
        <v>9</v>
      </c>
      <c r="S44" s="35" t="s">
        <v>9</v>
      </c>
      <c r="T44" s="36">
        <f t="shared" si="2"/>
        <v>0</v>
      </c>
      <c r="U44" s="37" t="s">
        <v>9</v>
      </c>
      <c r="V44" s="38">
        <f t="shared" si="9"/>
        <v>0</v>
      </c>
      <c r="W44" s="42"/>
      <c r="X44" s="25"/>
      <c r="AB44" s="1"/>
      <c r="AC44" s="1"/>
      <c r="AD44" s="1"/>
      <c r="AE44" s="1"/>
      <c r="AF44" s="1"/>
      <c r="AG44" s="1"/>
      <c r="AH44" s="1"/>
      <c r="AI44" s="1"/>
      <c r="AJ44" s="25"/>
    </row>
    <row r="45" spans="1:36" s="24" customFormat="1" ht="14" x14ac:dyDescent="0.15">
      <c r="A45" s="44"/>
      <c r="B45" s="45"/>
      <c r="C45" s="46"/>
      <c r="D45" s="45"/>
      <c r="E45" s="28"/>
      <c r="F45" s="30"/>
      <c r="G45" s="31"/>
      <c r="H45" s="30"/>
      <c r="I45" s="31"/>
      <c r="J45" s="30"/>
      <c r="K45" s="32" t="str">
        <f t="shared" si="8"/>
        <v/>
      </c>
      <c r="L45" s="41"/>
      <c r="M45" s="41"/>
      <c r="N45" s="41"/>
      <c r="O45" s="52"/>
      <c r="P45" s="52"/>
      <c r="Q45" s="33" t="b">
        <f>(IF(AND(ISNUMBER($K45)=TRUE,(ISNUMBER($L45)=TRUE),ISNUMBER(#REF!)=FALSE,ISNUMBER($M45)=FALSE,ISNUMBER(#REF!)=FALSE,ISNUMBER(#REF!)=FALSE,ISNUMBER($N45)=FALSE),HLOOKUP($K45,$AE$1:$AI$5,2,FALSE),(IF(AND(ISNUMBER($K45)=TRUE,(ISNUMBER(#REF!)=TRUE),ISNUMBER($L45)=FALSE,ISNUMBER($M45)=FALSE,ISNUMBER(#REF!)=FALSE,ISNUMBER($N45)=FALSE),HLOOKUP($K45,$AE$1:$AI$5,4,FALSE),(IF(AND(ISNUMBER($K45)=TRUE,(ISNUMBER($M45)=TRUE),ISNUMBER($L45)=FALSE,ISNUMBER(#REF!)=FALSE,ISNUMBER(#REF!)=FALSE,ISNUMBER($N45)=FALSE),HLOOKUP($K45,$AE$1:$AI$5,3,FALSE),(IF(AND(ISNUMBER($K45)=TRUE,(ISNUMBER(#REF!)=TRUE),ISNUMBER($L45)=FALSE,ISNUMBER(#REF!)=FALSE,ISNUMBER($M45)=FALSE,ISNUMBER($N45)=FALSE),HLOOKUP($K45,$AE$1:$AI$5,5,FALSE),IF(ISNUMBER($O45)=TRUE,HLOOKUP($K45,$AE$1:$AI$12,12,FALSE),IF(ISNUMBER($P45)=TRUE,HLOOKUP($K45,$AE$1:$AI$12,10,FALSE),IF(ISNUMBER($N45)=TRUE,HLOOKUP($K45,$AE$1:$AI$12,11,FALSE))))))))))))</f>
        <v>0</v>
      </c>
      <c r="R45" s="34" t="s">
        <v>9</v>
      </c>
      <c r="S45" s="35" t="s">
        <v>9</v>
      </c>
      <c r="T45" s="36">
        <f t="shared" si="2"/>
        <v>0</v>
      </c>
      <c r="U45" s="37" t="s">
        <v>9</v>
      </c>
      <c r="V45" s="38">
        <f t="shared" si="9"/>
        <v>0</v>
      </c>
      <c r="W45" s="42"/>
      <c r="X45" s="25"/>
      <c r="AB45" s="1"/>
      <c r="AC45" s="1"/>
      <c r="AD45" s="1"/>
      <c r="AE45" s="1"/>
      <c r="AF45" s="26"/>
      <c r="AG45" s="26"/>
      <c r="AH45" s="26"/>
      <c r="AI45" s="1"/>
      <c r="AJ45" s="25"/>
    </row>
    <row r="46" spans="1:36" s="24" customFormat="1" ht="14" x14ac:dyDescent="0.15">
      <c r="A46" s="44"/>
      <c r="B46" s="45"/>
      <c r="C46" s="46"/>
      <c r="D46" s="45"/>
      <c r="E46" s="28"/>
      <c r="F46" s="30"/>
      <c r="G46" s="31"/>
      <c r="H46" s="30"/>
      <c r="I46" s="31"/>
      <c r="J46" s="30"/>
      <c r="K46" s="32" t="str">
        <f t="shared" si="8"/>
        <v/>
      </c>
      <c r="L46" s="41"/>
      <c r="M46" s="41"/>
      <c r="N46" s="41"/>
      <c r="O46" s="52"/>
      <c r="P46" s="52"/>
      <c r="Q46" s="33" t="b">
        <f>(IF(AND(ISNUMBER($K46)=TRUE,(ISNUMBER($L46)=TRUE),ISNUMBER(#REF!)=FALSE,ISNUMBER($M46)=FALSE,ISNUMBER(#REF!)=FALSE,ISNUMBER(#REF!)=FALSE,ISNUMBER($N46)=FALSE),HLOOKUP($K46,$AE$1:$AI$5,2,FALSE),(IF(AND(ISNUMBER($K46)=TRUE,(ISNUMBER(#REF!)=TRUE),ISNUMBER($L46)=FALSE,ISNUMBER($M46)=FALSE,ISNUMBER(#REF!)=FALSE,ISNUMBER($N46)=FALSE),HLOOKUP($K46,$AE$1:$AI$5,4,FALSE),(IF(AND(ISNUMBER($K46)=TRUE,(ISNUMBER($M46)=TRUE),ISNUMBER($L46)=FALSE,ISNUMBER(#REF!)=FALSE,ISNUMBER(#REF!)=FALSE,ISNUMBER($N46)=FALSE),HLOOKUP($K46,$AE$1:$AI$5,3,FALSE),(IF(AND(ISNUMBER($K46)=TRUE,(ISNUMBER(#REF!)=TRUE),ISNUMBER($L46)=FALSE,ISNUMBER(#REF!)=FALSE,ISNUMBER($M46)=FALSE,ISNUMBER($N46)=FALSE),HLOOKUP($K46,$AE$1:$AI$5,5,FALSE),IF(ISNUMBER($O46)=TRUE,HLOOKUP($K46,$AE$1:$AI$12,12,FALSE),IF(ISNUMBER($P46)=TRUE,HLOOKUP($K46,$AE$1:$AI$12,10,FALSE),IF(ISNUMBER($N46)=TRUE,HLOOKUP($K46,$AE$1:$AI$12,11,FALSE))))))))))))</f>
        <v>0</v>
      </c>
      <c r="R46" s="34" t="s">
        <v>9</v>
      </c>
      <c r="S46" s="35" t="s">
        <v>9</v>
      </c>
      <c r="T46" s="36">
        <f t="shared" si="2"/>
        <v>0</v>
      </c>
      <c r="U46" s="37" t="s">
        <v>9</v>
      </c>
      <c r="V46" s="38">
        <f t="shared" si="9"/>
        <v>0</v>
      </c>
      <c r="W46" s="42"/>
      <c r="X46" s="25"/>
      <c r="AB46" s="1"/>
      <c r="AC46" s="1"/>
      <c r="AD46" s="1"/>
      <c r="AE46" s="1"/>
      <c r="AF46" s="54"/>
      <c r="AG46" s="54"/>
      <c r="AH46" s="54"/>
      <c r="AI46" s="54"/>
      <c r="AJ46" s="25"/>
    </row>
    <row r="47" spans="1:36" s="24" customFormat="1" ht="14" x14ac:dyDescent="0.15">
      <c r="A47" s="44"/>
      <c r="B47" s="45"/>
      <c r="C47" s="46"/>
      <c r="D47" s="45"/>
      <c r="E47" s="28"/>
      <c r="F47" s="30"/>
      <c r="G47" s="31"/>
      <c r="H47" s="30"/>
      <c r="I47" s="31"/>
      <c r="J47" s="30"/>
      <c r="K47" s="32" t="str">
        <f t="shared" si="8"/>
        <v/>
      </c>
      <c r="L47" s="41"/>
      <c r="M47" s="41"/>
      <c r="N47" s="41"/>
      <c r="O47" s="52"/>
      <c r="P47" s="52"/>
      <c r="Q47" s="33" t="b">
        <f>(IF(AND(ISNUMBER($K47)=TRUE,(ISNUMBER($L47)=TRUE),ISNUMBER(#REF!)=FALSE,ISNUMBER($M47)=FALSE,ISNUMBER(#REF!)=FALSE,ISNUMBER(#REF!)=FALSE,ISNUMBER($N47)=FALSE),HLOOKUP($K47,$AE$1:$AI$5,2,FALSE),(IF(AND(ISNUMBER($K47)=TRUE,(ISNUMBER(#REF!)=TRUE),ISNUMBER($L47)=FALSE,ISNUMBER($M47)=FALSE,ISNUMBER(#REF!)=FALSE,ISNUMBER($N47)=FALSE),HLOOKUP($K47,$AE$1:$AI$5,4,FALSE),(IF(AND(ISNUMBER($K47)=TRUE,(ISNUMBER($M47)=TRUE),ISNUMBER($L47)=FALSE,ISNUMBER(#REF!)=FALSE,ISNUMBER(#REF!)=FALSE,ISNUMBER($N47)=FALSE),HLOOKUP($K47,$AE$1:$AI$5,3,FALSE),(IF(AND(ISNUMBER($K47)=TRUE,(ISNUMBER(#REF!)=TRUE),ISNUMBER($L47)=FALSE,ISNUMBER(#REF!)=FALSE,ISNUMBER($M47)=FALSE,ISNUMBER($N47)=FALSE),HLOOKUP($K47,$AE$1:$AI$5,5,FALSE),IF(ISNUMBER($O47)=TRUE,HLOOKUP($K47,$AE$1:$AI$12,12,FALSE),IF(ISNUMBER($P47)=TRUE,HLOOKUP($K47,$AE$1:$AI$12,10,FALSE),IF(ISNUMBER($N47)=TRUE,HLOOKUP($K47,$AE$1:$AI$12,11,FALSE))))))))))))</f>
        <v>0</v>
      </c>
      <c r="R47" s="34" t="s">
        <v>9</v>
      </c>
      <c r="S47" s="35" t="s">
        <v>9</v>
      </c>
      <c r="T47" s="36">
        <f t="shared" si="2"/>
        <v>0</v>
      </c>
      <c r="U47" s="37" t="s">
        <v>9</v>
      </c>
      <c r="V47" s="38">
        <f t="shared" si="9"/>
        <v>0</v>
      </c>
      <c r="W47" s="42"/>
      <c r="X47" s="25"/>
      <c r="AB47" s="1"/>
      <c r="AC47" s="1"/>
      <c r="AD47" s="1"/>
      <c r="AE47" s="1"/>
      <c r="AF47" s="1"/>
      <c r="AG47" s="1"/>
      <c r="AH47" s="1"/>
      <c r="AI47" s="1"/>
      <c r="AJ47" s="25"/>
    </row>
    <row r="48" spans="1:36" s="24" customFormat="1" ht="14" x14ac:dyDescent="0.15">
      <c r="A48" s="44"/>
      <c r="B48" s="45"/>
      <c r="C48" s="46"/>
      <c r="D48" s="45"/>
      <c r="E48" s="28"/>
      <c r="F48" s="30"/>
      <c r="G48" s="31"/>
      <c r="H48" s="30"/>
      <c r="I48" s="31"/>
      <c r="J48" s="30"/>
      <c r="K48" s="32" t="str">
        <f t="shared" si="6"/>
        <v/>
      </c>
      <c r="L48" s="41"/>
      <c r="M48" s="41"/>
      <c r="N48" s="41"/>
      <c r="O48" s="52"/>
      <c r="P48" s="52"/>
      <c r="Q48" s="33" t="b">
        <f>(IF(AND(ISNUMBER($K48)=TRUE,(ISNUMBER($L48)=TRUE),ISNUMBER(#REF!)=FALSE,ISNUMBER($M48)=FALSE,ISNUMBER(#REF!)=FALSE,ISNUMBER(#REF!)=FALSE,ISNUMBER($N48)=FALSE),HLOOKUP($K48,$AE$1:$AI$5,2,FALSE),(IF(AND(ISNUMBER($K48)=TRUE,(ISNUMBER(#REF!)=TRUE),ISNUMBER($L48)=FALSE,ISNUMBER($M48)=FALSE,ISNUMBER(#REF!)=FALSE,ISNUMBER($N48)=FALSE),HLOOKUP($K48,$AE$1:$AI$5,4,FALSE),(IF(AND(ISNUMBER($K48)=TRUE,(ISNUMBER($M48)=TRUE),ISNUMBER($L48)=FALSE,ISNUMBER(#REF!)=FALSE,ISNUMBER(#REF!)=FALSE,ISNUMBER($N48)=FALSE),HLOOKUP($K48,$AE$1:$AI$5,3,FALSE),(IF(AND(ISNUMBER($K48)=TRUE,(ISNUMBER(#REF!)=TRUE),ISNUMBER($L48)=FALSE,ISNUMBER(#REF!)=FALSE,ISNUMBER($M48)=FALSE,ISNUMBER($N48)=FALSE),HLOOKUP($K48,$AE$1:$AI$5,5,FALSE),IF(ISNUMBER($O48)=TRUE,HLOOKUP($K48,$AE$1:$AI$12,12,FALSE),IF(ISNUMBER($P48)=TRUE,HLOOKUP($K48,$AE$1:$AI$12,10,FALSE),IF(ISNUMBER($N48)=TRUE,HLOOKUP($K48,$AE$1:$AI$12,11,FALSE))))))))))))</f>
        <v>0</v>
      </c>
      <c r="R48" s="34" t="s">
        <v>9</v>
      </c>
      <c r="S48" s="35" t="s">
        <v>9</v>
      </c>
      <c r="T48" s="36">
        <f t="shared" si="2"/>
        <v>0</v>
      </c>
      <c r="U48" s="37" t="s">
        <v>9</v>
      </c>
      <c r="V48" s="38">
        <f t="shared" si="7"/>
        <v>0</v>
      </c>
      <c r="W48" s="42"/>
      <c r="X48" s="25"/>
      <c r="AB48" s="1"/>
      <c r="AC48" s="1"/>
      <c r="AD48" s="1"/>
      <c r="AE48" s="1"/>
      <c r="AF48" s="1"/>
      <c r="AG48" s="1"/>
      <c r="AH48" s="1"/>
      <c r="AI48" s="1"/>
      <c r="AJ48" s="25"/>
    </row>
    <row r="49" spans="1:36" s="24" customFormat="1" ht="14" x14ac:dyDescent="0.15">
      <c r="A49" s="44"/>
      <c r="B49" s="45"/>
      <c r="C49" s="46"/>
      <c r="D49" s="45"/>
      <c r="E49" s="28"/>
      <c r="F49" s="30"/>
      <c r="G49" s="31"/>
      <c r="H49" s="30"/>
      <c r="I49" s="31"/>
      <c r="J49" s="30"/>
      <c r="K49" s="32" t="str">
        <f t="shared" si="6"/>
        <v/>
      </c>
      <c r="L49" s="47"/>
      <c r="M49" s="47"/>
      <c r="N49" s="41"/>
      <c r="O49" s="52"/>
      <c r="P49" s="52"/>
      <c r="Q49" s="33" t="b">
        <f>(IF(AND(ISNUMBER($K49)=TRUE,(ISNUMBER($L49)=TRUE),ISNUMBER(#REF!)=FALSE,ISNUMBER($M49)=FALSE,ISNUMBER(#REF!)=FALSE,ISNUMBER(#REF!)=FALSE,ISNUMBER($N49)=FALSE),HLOOKUP($K49,$AE$1:$AI$5,2,FALSE),(IF(AND(ISNUMBER($K49)=TRUE,(ISNUMBER(#REF!)=TRUE),ISNUMBER($L49)=FALSE,ISNUMBER($M49)=FALSE,ISNUMBER(#REF!)=FALSE,ISNUMBER($N49)=FALSE),HLOOKUP($K49,$AE$1:$AI$5,4,FALSE),(IF(AND(ISNUMBER($K49)=TRUE,(ISNUMBER($M49)=TRUE),ISNUMBER($L49)=FALSE,ISNUMBER(#REF!)=FALSE,ISNUMBER(#REF!)=FALSE,ISNUMBER($N49)=FALSE),HLOOKUP($K49,$AE$1:$AI$5,3,FALSE),(IF(AND(ISNUMBER($K49)=TRUE,(ISNUMBER(#REF!)=TRUE),ISNUMBER($L49)=FALSE,ISNUMBER(#REF!)=FALSE,ISNUMBER($M49)=FALSE,ISNUMBER($N49)=FALSE),HLOOKUP($K49,$AE$1:$AI$5,5,FALSE),IF(ISNUMBER($O49)=TRUE,HLOOKUP($K49,$AE$1:$AI$12,12,FALSE),IF(ISNUMBER($P49)=TRUE,HLOOKUP($K49,$AE$1:$AI$12,10,FALSE),IF(ISNUMBER($N49)=TRUE,HLOOKUP($K49,$AE$1:$AI$12,11,FALSE))))))))))))</f>
        <v>0</v>
      </c>
      <c r="R49" s="34" t="s">
        <v>9</v>
      </c>
      <c r="S49" s="35" t="s">
        <v>9</v>
      </c>
      <c r="T49" s="36">
        <f t="shared" si="2"/>
        <v>0</v>
      </c>
      <c r="U49" s="37" t="s">
        <v>9</v>
      </c>
      <c r="V49" s="38">
        <f t="shared" si="7"/>
        <v>0</v>
      </c>
      <c r="W49" s="42"/>
      <c r="X49" s="25"/>
      <c r="AB49" s="1"/>
      <c r="AC49" s="1"/>
      <c r="AD49" s="1"/>
      <c r="AE49" s="1"/>
      <c r="AF49" s="1"/>
      <c r="AG49" s="1"/>
      <c r="AH49" s="1"/>
      <c r="AI49" s="1"/>
      <c r="AJ49" s="25"/>
    </row>
    <row r="50" spans="1:36" s="24" customFormat="1" ht="14" x14ac:dyDescent="0.15">
      <c r="A50" s="44"/>
      <c r="B50" s="45"/>
      <c r="C50" s="46"/>
      <c r="D50" s="45"/>
      <c r="E50" s="28"/>
      <c r="F50" s="30"/>
      <c r="G50" s="31"/>
      <c r="H50" s="30"/>
      <c r="I50" s="31"/>
      <c r="J50" s="30"/>
      <c r="K50" s="32" t="str">
        <f t="shared" si="6"/>
        <v/>
      </c>
      <c r="L50" s="41"/>
      <c r="M50" s="41"/>
      <c r="N50" s="41"/>
      <c r="O50" s="52"/>
      <c r="P50" s="52"/>
      <c r="Q50" s="33" t="b">
        <f>(IF(AND(ISNUMBER($K50)=TRUE,(ISNUMBER($L50)=TRUE),ISNUMBER(#REF!)=FALSE,ISNUMBER($M50)=FALSE,ISNUMBER(#REF!)=FALSE,ISNUMBER(#REF!)=FALSE,ISNUMBER($N50)=FALSE),HLOOKUP($K50,$AE$1:$AI$5,2,FALSE),(IF(AND(ISNUMBER($K50)=TRUE,(ISNUMBER(#REF!)=TRUE),ISNUMBER($L50)=FALSE,ISNUMBER($M50)=FALSE,ISNUMBER(#REF!)=FALSE,ISNUMBER($N50)=FALSE),HLOOKUP($K50,$AE$1:$AI$5,4,FALSE),(IF(AND(ISNUMBER($K50)=TRUE,(ISNUMBER($M50)=TRUE),ISNUMBER($L50)=FALSE,ISNUMBER(#REF!)=FALSE,ISNUMBER(#REF!)=FALSE,ISNUMBER($N50)=FALSE),HLOOKUP($K50,$AE$1:$AI$5,3,FALSE),(IF(AND(ISNUMBER($K50)=TRUE,(ISNUMBER(#REF!)=TRUE),ISNUMBER($L50)=FALSE,ISNUMBER(#REF!)=FALSE,ISNUMBER($M50)=FALSE,ISNUMBER($N50)=FALSE),HLOOKUP($K50,$AE$1:$AI$5,5,FALSE),IF(ISNUMBER($O50)=TRUE,HLOOKUP($K50,$AE$1:$AI$12,12,FALSE),IF(ISNUMBER($P50)=TRUE,HLOOKUP($K50,$AE$1:$AI$12,10,FALSE),IF(ISNUMBER($N50)=TRUE,HLOOKUP($K50,$AE$1:$AI$12,11,FALSE))))))))))))</f>
        <v>0</v>
      </c>
      <c r="R50" s="34" t="s">
        <v>9</v>
      </c>
      <c r="S50" s="35" t="s">
        <v>9</v>
      </c>
      <c r="T50" s="36">
        <f t="shared" si="2"/>
        <v>0</v>
      </c>
      <c r="U50" s="37" t="s">
        <v>9</v>
      </c>
      <c r="V50" s="38">
        <f t="shared" si="7"/>
        <v>0</v>
      </c>
      <c r="W50" s="42"/>
      <c r="X50" s="25"/>
      <c r="AB50" s="1"/>
      <c r="AC50" s="1"/>
      <c r="AD50" s="1"/>
      <c r="AE50" s="1"/>
      <c r="AF50" s="26"/>
      <c r="AG50" s="26"/>
      <c r="AH50" s="26"/>
      <c r="AI50" s="1"/>
      <c r="AJ50" s="25"/>
    </row>
    <row r="51" spans="1:36" s="24" customFormat="1" ht="14" x14ac:dyDescent="0.15">
      <c r="A51" s="44"/>
      <c r="B51" s="45"/>
      <c r="C51" s="46"/>
      <c r="D51" s="45"/>
      <c r="E51" s="28"/>
      <c r="F51" s="30"/>
      <c r="G51" s="31"/>
      <c r="H51" s="30"/>
      <c r="I51" s="31"/>
      <c r="J51" s="30"/>
      <c r="K51" s="32" t="str">
        <f t="shared" si="6"/>
        <v/>
      </c>
      <c r="L51" s="41"/>
      <c r="M51" s="41"/>
      <c r="N51" s="41"/>
      <c r="O51" s="52"/>
      <c r="P51" s="52"/>
      <c r="Q51" s="33" t="b">
        <f>(IF(AND(ISNUMBER($K51)=TRUE,(ISNUMBER($L51)=TRUE),ISNUMBER(#REF!)=FALSE,ISNUMBER($M51)=FALSE,ISNUMBER(#REF!)=FALSE,ISNUMBER(#REF!)=FALSE,ISNUMBER($N51)=FALSE),HLOOKUP($K51,$AE$1:$AI$5,2,FALSE),(IF(AND(ISNUMBER($K51)=TRUE,(ISNUMBER(#REF!)=TRUE),ISNUMBER($L51)=FALSE,ISNUMBER($M51)=FALSE,ISNUMBER(#REF!)=FALSE,ISNUMBER($N51)=FALSE),HLOOKUP($K51,$AE$1:$AI$5,4,FALSE),(IF(AND(ISNUMBER($K51)=TRUE,(ISNUMBER($M51)=TRUE),ISNUMBER($L51)=FALSE,ISNUMBER(#REF!)=FALSE,ISNUMBER(#REF!)=FALSE,ISNUMBER($N51)=FALSE),HLOOKUP($K51,$AE$1:$AI$5,3,FALSE),(IF(AND(ISNUMBER($K51)=TRUE,(ISNUMBER(#REF!)=TRUE),ISNUMBER($L51)=FALSE,ISNUMBER(#REF!)=FALSE,ISNUMBER($M51)=FALSE,ISNUMBER($N51)=FALSE),HLOOKUP($K51,$AE$1:$AI$5,5,FALSE),IF(ISNUMBER($O51)=TRUE,HLOOKUP($K51,$AE$1:$AI$12,12,FALSE),IF(ISNUMBER($P51)=TRUE,HLOOKUP($K51,$AE$1:$AI$12,10,FALSE),IF(ISNUMBER($N51)=TRUE,HLOOKUP($K51,$AE$1:$AI$12,11,FALSE))))))))))))</f>
        <v>0</v>
      </c>
      <c r="R51" s="34" t="s">
        <v>9</v>
      </c>
      <c r="S51" s="35" t="s">
        <v>9</v>
      </c>
      <c r="T51" s="36">
        <f t="shared" si="2"/>
        <v>0</v>
      </c>
      <c r="U51" s="37" t="s">
        <v>9</v>
      </c>
      <c r="V51" s="38">
        <f t="shared" si="7"/>
        <v>0</v>
      </c>
      <c r="W51" s="42"/>
      <c r="X51" s="25"/>
      <c r="AB51" s="1"/>
      <c r="AC51" s="1"/>
      <c r="AD51" s="1"/>
      <c r="AE51" s="1"/>
      <c r="AF51" s="54"/>
      <c r="AG51" s="54"/>
      <c r="AH51" s="54"/>
      <c r="AI51" s="54"/>
      <c r="AJ51" s="25"/>
    </row>
    <row r="52" spans="1:36" s="24" customFormat="1" ht="14" x14ac:dyDescent="0.15">
      <c r="A52" s="44"/>
      <c r="B52" s="45"/>
      <c r="C52" s="46"/>
      <c r="D52" s="45"/>
      <c r="E52" s="28"/>
      <c r="F52" s="30"/>
      <c r="G52" s="31"/>
      <c r="H52" s="30"/>
      <c r="I52" s="31"/>
      <c r="J52" s="30"/>
      <c r="K52" s="32" t="str">
        <f t="shared" ref="K52:K53" si="10">IF(AND(G52&lt;&gt;"",I52&lt;&gt;""),I52-G52,"")</f>
        <v/>
      </c>
      <c r="L52" s="41"/>
      <c r="M52" s="41"/>
      <c r="N52" s="41"/>
      <c r="O52" s="52"/>
      <c r="P52" s="52"/>
      <c r="Q52" s="33" t="b">
        <f>(IF(AND(ISNUMBER($K52)=TRUE,(ISNUMBER($L52)=TRUE),ISNUMBER(#REF!)=FALSE,ISNUMBER($M52)=FALSE,ISNUMBER(#REF!)=FALSE,ISNUMBER(#REF!)=FALSE,ISNUMBER($N52)=FALSE),HLOOKUP($K52,$AE$1:$AI$5,2,FALSE),(IF(AND(ISNUMBER($K52)=TRUE,(ISNUMBER(#REF!)=TRUE),ISNUMBER($L52)=FALSE,ISNUMBER($M52)=FALSE,ISNUMBER(#REF!)=FALSE,ISNUMBER($N52)=FALSE),HLOOKUP($K52,$AE$1:$AI$5,4,FALSE),(IF(AND(ISNUMBER($K52)=TRUE,(ISNUMBER($M52)=TRUE),ISNUMBER($L52)=FALSE,ISNUMBER(#REF!)=FALSE,ISNUMBER(#REF!)=FALSE,ISNUMBER($N52)=FALSE),HLOOKUP($K52,$AE$1:$AI$5,3,FALSE),(IF(AND(ISNUMBER($K52)=TRUE,(ISNUMBER(#REF!)=TRUE),ISNUMBER($L52)=FALSE,ISNUMBER(#REF!)=FALSE,ISNUMBER($M52)=FALSE,ISNUMBER($N52)=FALSE),HLOOKUP($K52,$AE$1:$AI$5,5,FALSE),IF(ISNUMBER($O52)=TRUE,HLOOKUP($K52,$AE$1:$AI$12,12,FALSE),IF(ISNUMBER($P52)=TRUE,HLOOKUP($K52,$AE$1:$AI$12,10,FALSE),IF(ISNUMBER($N52)=TRUE,HLOOKUP($K52,$AE$1:$AI$12,11,FALSE))))))))))))</f>
        <v>0</v>
      </c>
      <c r="R52" s="34" t="s">
        <v>9</v>
      </c>
      <c r="S52" s="35" t="s">
        <v>9</v>
      </c>
      <c r="T52" s="36">
        <f t="shared" si="2"/>
        <v>0</v>
      </c>
      <c r="U52" s="37" t="s">
        <v>9</v>
      </c>
      <c r="V52" s="38">
        <f t="shared" ref="V52:V53" si="11">SUM(Q52:U52)</f>
        <v>0</v>
      </c>
      <c r="W52" s="42"/>
      <c r="X52" s="25"/>
      <c r="AB52" s="1"/>
      <c r="AC52" s="1"/>
      <c r="AD52" s="1"/>
      <c r="AE52" s="1"/>
      <c r="AF52" s="1"/>
      <c r="AG52" s="1"/>
      <c r="AH52" s="1"/>
      <c r="AI52" s="1"/>
      <c r="AJ52" s="25"/>
    </row>
    <row r="53" spans="1:36" s="24" customFormat="1" ht="14" x14ac:dyDescent="0.15">
      <c r="A53" s="44"/>
      <c r="B53" s="45"/>
      <c r="C53" s="46"/>
      <c r="D53" s="45"/>
      <c r="E53" s="28"/>
      <c r="F53" s="30"/>
      <c r="G53" s="31"/>
      <c r="H53" s="30"/>
      <c r="I53" s="31"/>
      <c r="J53" s="30"/>
      <c r="K53" s="32" t="str">
        <f t="shared" si="10"/>
        <v/>
      </c>
      <c r="L53" s="41"/>
      <c r="M53" s="41"/>
      <c r="N53" s="41"/>
      <c r="O53" s="52"/>
      <c r="P53" s="52"/>
      <c r="Q53" s="33" t="b">
        <f>(IF(AND(ISNUMBER($K53)=TRUE,(ISNUMBER($L53)=TRUE),ISNUMBER(#REF!)=FALSE,ISNUMBER($M53)=FALSE,ISNUMBER(#REF!)=FALSE,ISNUMBER(#REF!)=FALSE,ISNUMBER($N53)=FALSE),HLOOKUP($K53,$AE$1:$AI$5,2,FALSE),(IF(AND(ISNUMBER($K53)=TRUE,(ISNUMBER(#REF!)=TRUE),ISNUMBER($L53)=FALSE,ISNUMBER($M53)=FALSE,ISNUMBER(#REF!)=FALSE,ISNUMBER($N53)=FALSE),HLOOKUP($K53,$AE$1:$AI$5,4,FALSE),(IF(AND(ISNUMBER($K53)=TRUE,(ISNUMBER($M53)=TRUE),ISNUMBER($L53)=FALSE,ISNUMBER(#REF!)=FALSE,ISNUMBER(#REF!)=FALSE,ISNUMBER($N53)=FALSE),HLOOKUP($K53,$AE$1:$AI$5,3,FALSE),(IF(AND(ISNUMBER($K53)=TRUE,(ISNUMBER(#REF!)=TRUE),ISNUMBER($L53)=FALSE,ISNUMBER(#REF!)=FALSE,ISNUMBER($M53)=FALSE,ISNUMBER($N53)=FALSE),HLOOKUP($K53,$AE$1:$AI$5,5,FALSE),IF(ISNUMBER($O53)=TRUE,HLOOKUP($K53,$AE$1:$AI$12,12,FALSE),IF(ISNUMBER($P53)=TRUE,HLOOKUP($K53,$AE$1:$AI$12,10,FALSE),IF(ISNUMBER($N53)=TRUE,HLOOKUP($K53,$AE$1:$AI$12,11,FALSE))))))))))))</f>
        <v>0</v>
      </c>
      <c r="R53" s="34" t="s">
        <v>9</v>
      </c>
      <c r="S53" s="35" t="s">
        <v>9</v>
      </c>
      <c r="T53" s="36">
        <f t="shared" si="2"/>
        <v>0</v>
      </c>
      <c r="U53" s="37" t="s">
        <v>9</v>
      </c>
      <c r="V53" s="38">
        <f t="shared" si="11"/>
        <v>0</v>
      </c>
      <c r="W53" s="42"/>
      <c r="X53" s="25"/>
      <c r="AB53" s="1"/>
      <c r="AC53" s="1"/>
      <c r="AD53" s="1"/>
      <c r="AE53" s="1"/>
      <c r="AF53" s="54"/>
      <c r="AG53" s="54"/>
      <c r="AH53" s="54"/>
      <c r="AI53" s="54"/>
      <c r="AJ53" s="25"/>
    </row>
    <row r="54" spans="1:36" s="24" customFormat="1" ht="14" x14ac:dyDescent="0.15">
      <c r="A54" s="44"/>
      <c r="B54" s="45"/>
      <c r="C54" s="46"/>
      <c r="D54" s="45"/>
      <c r="E54" s="28"/>
      <c r="F54" s="30"/>
      <c r="G54" s="31"/>
      <c r="H54" s="30"/>
      <c r="I54" s="31"/>
      <c r="J54" s="30"/>
      <c r="K54" s="32" t="str">
        <f t="shared" si="6"/>
        <v/>
      </c>
      <c r="L54" s="41"/>
      <c r="M54" s="41"/>
      <c r="N54" s="41"/>
      <c r="O54" s="52"/>
      <c r="P54" s="52"/>
      <c r="Q54" s="33" t="b">
        <f>(IF(AND(ISNUMBER($K54)=TRUE,(ISNUMBER($L54)=TRUE),ISNUMBER(#REF!)=FALSE,ISNUMBER($M54)=FALSE,ISNUMBER(#REF!)=FALSE,ISNUMBER(#REF!)=FALSE,ISNUMBER($N54)=FALSE),HLOOKUP($K54,$AE$1:$AI$5,2,FALSE),(IF(AND(ISNUMBER($K54)=TRUE,(ISNUMBER(#REF!)=TRUE),ISNUMBER($L54)=FALSE,ISNUMBER($M54)=FALSE,ISNUMBER(#REF!)=FALSE,ISNUMBER($N54)=FALSE),HLOOKUP($K54,$AE$1:$AI$5,4,FALSE),(IF(AND(ISNUMBER($K54)=TRUE,(ISNUMBER($M54)=TRUE),ISNUMBER($L54)=FALSE,ISNUMBER(#REF!)=FALSE,ISNUMBER(#REF!)=FALSE,ISNUMBER($N54)=FALSE),HLOOKUP($K54,$AE$1:$AI$5,3,FALSE),(IF(AND(ISNUMBER($K54)=TRUE,(ISNUMBER(#REF!)=TRUE),ISNUMBER($L54)=FALSE,ISNUMBER(#REF!)=FALSE,ISNUMBER($M54)=FALSE,ISNUMBER($N54)=FALSE),HLOOKUP($K54,$AE$1:$AI$5,5,FALSE),IF(ISNUMBER($O54)=TRUE,HLOOKUP($K54,$AE$1:$AI$12,12,FALSE),IF(ISNUMBER($P54)=TRUE,HLOOKUP($K54,$AE$1:$AI$12,10,FALSE),IF(ISNUMBER($N54)=TRUE,HLOOKUP($K54,$AE$1:$AI$12,11,FALSE))))))))))))</f>
        <v>0</v>
      </c>
      <c r="R54" s="34" t="s">
        <v>9</v>
      </c>
      <c r="S54" s="35" t="s">
        <v>9</v>
      </c>
      <c r="T54" s="36">
        <f t="shared" si="2"/>
        <v>0</v>
      </c>
      <c r="U54" s="37" t="s">
        <v>9</v>
      </c>
      <c r="V54" s="38">
        <f t="shared" si="7"/>
        <v>0</v>
      </c>
      <c r="W54" s="42"/>
      <c r="X54" s="25"/>
      <c r="AB54" s="1"/>
      <c r="AC54" s="1"/>
      <c r="AD54" s="1"/>
      <c r="AE54" s="1"/>
      <c r="AF54" s="1"/>
      <c r="AG54" s="1"/>
      <c r="AH54" s="1"/>
      <c r="AI54" s="1"/>
      <c r="AJ54" s="25"/>
    </row>
    <row r="55" spans="1:36" s="24" customFormat="1" ht="14" x14ac:dyDescent="0.15">
      <c r="A55" s="44"/>
      <c r="B55" s="45"/>
      <c r="C55" s="46"/>
      <c r="D55" s="45"/>
      <c r="E55" s="28"/>
      <c r="F55" s="30"/>
      <c r="G55" s="31"/>
      <c r="H55" s="30"/>
      <c r="I55" s="31"/>
      <c r="J55" s="30"/>
      <c r="K55" s="32" t="str">
        <f t="shared" ref="K55:K56" si="12">IF(AND(G55&lt;&gt;"",I55&lt;&gt;""),I55-G55,"")</f>
        <v/>
      </c>
      <c r="L55" s="41"/>
      <c r="M55" s="41"/>
      <c r="N55" s="41"/>
      <c r="O55" s="52"/>
      <c r="P55" s="52"/>
      <c r="Q55" s="33" t="b">
        <f>(IF(AND(ISNUMBER($K55)=TRUE,(ISNUMBER($L55)=TRUE),ISNUMBER(#REF!)=FALSE,ISNUMBER($M55)=FALSE,ISNUMBER(#REF!)=FALSE,ISNUMBER(#REF!)=FALSE,ISNUMBER($N55)=FALSE),HLOOKUP($K55,$AE$1:$AI$5,2,FALSE),(IF(AND(ISNUMBER($K55)=TRUE,(ISNUMBER(#REF!)=TRUE),ISNUMBER($L55)=FALSE,ISNUMBER($M55)=FALSE,ISNUMBER(#REF!)=FALSE,ISNUMBER($N55)=FALSE),HLOOKUP($K55,$AE$1:$AI$5,4,FALSE),(IF(AND(ISNUMBER($K55)=TRUE,(ISNUMBER($M55)=TRUE),ISNUMBER($L55)=FALSE,ISNUMBER(#REF!)=FALSE,ISNUMBER(#REF!)=FALSE,ISNUMBER($N55)=FALSE),HLOOKUP($K55,$AE$1:$AI$5,3,FALSE),(IF(AND(ISNUMBER($K55)=TRUE,(ISNUMBER(#REF!)=TRUE),ISNUMBER($L55)=FALSE,ISNUMBER(#REF!)=FALSE,ISNUMBER($M55)=FALSE,ISNUMBER($N55)=FALSE),HLOOKUP($K55,$AE$1:$AI$5,5,FALSE),IF(ISNUMBER($O55)=TRUE,HLOOKUP($K55,$AE$1:$AI$12,12,FALSE),IF(ISNUMBER($P55)=TRUE,HLOOKUP($K55,$AE$1:$AI$12,10,FALSE),IF(ISNUMBER($N55)=TRUE,HLOOKUP($K55,$AE$1:$AI$12,11,FALSE))))))))))))</f>
        <v>0</v>
      </c>
      <c r="R55" s="34" t="s">
        <v>9</v>
      </c>
      <c r="S55" s="35" t="s">
        <v>9</v>
      </c>
      <c r="T55" s="36">
        <f t="shared" si="2"/>
        <v>0</v>
      </c>
      <c r="U55" s="37" t="s">
        <v>9</v>
      </c>
      <c r="V55" s="38">
        <f t="shared" ref="V55:V56" si="13">SUM(Q55:U55)</f>
        <v>0</v>
      </c>
      <c r="W55" s="42"/>
      <c r="X55" s="25"/>
      <c r="AB55" s="1"/>
      <c r="AC55" s="1"/>
      <c r="AD55" s="1"/>
      <c r="AE55" s="1"/>
      <c r="AF55" s="54"/>
      <c r="AG55" s="54"/>
      <c r="AH55" s="54"/>
      <c r="AI55" s="54"/>
      <c r="AJ55" s="25"/>
    </row>
    <row r="56" spans="1:36" s="24" customFormat="1" ht="14" x14ac:dyDescent="0.15">
      <c r="A56" s="44"/>
      <c r="B56" s="45"/>
      <c r="C56" s="46"/>
      <c r="D56" s="45"/>
      <c r="E56" s="28"/>
      <c r="F56" s="30"/>
      <c r="G56" s="31"/>
      <c r="H56" s="30"/>
      <c r="I56" s="31"/>
      <c r="J56" s="30"/>
      <c r="K56" s="32" t="str">
        <f t="shared" si="12"/>
        <v/>
      </c>
      <c r="L56" s="41"/>
      <c r="M56" s="41"/>
      <c r="N56" s="41"/>
      <c r="O56" s="52"/>
      <c r="P56" s="52"/>
      <c r="Q56" s="33" t="b">
        <f>(IF(AND(ISNUMBER($K56)=TRUE,(ISNUMBER($L56)=TRUE),ISNUMBER(#REF!)=FALSE,ISNUMBER($M56)=FALSE,ISNUMBER(#REF!)=FALSE,ISNUMBER(#REF!)=FALSE,ISNUMBER($N56)=FALSE),HLOOKUP($K56,$AE$1:$AI$5,2,FALSE),(IF(AND(ISNUMBER($K56)=TRUE,(ISNUMBER(#REF!)=TRUE),ISNUMBER($L56)=FALSE,ISNUMBER($M56)=FALSE,ISNUMBER(#REF!)=FALSE,ISNUMBER($N56)=FALSE),HLOOKUP($K56,$AE$1:$AI$5,4,FALSE),(IF(AND(ISNUMBER($K56)=TRUE,(ISNUMBER($M56)=TRUE),ISNUMBER($L56)=FALSE,ISNUMBER(#REF!)=FALSE,ISNUMBER(#REF!)=FALSE,ISNUMBER($N56)=FALSE),HLOOKUP($K56,$AE$1:$AI$5,3,FALSE),(IF(AND(ISNUMBER($K56)=TRUE,(ISNUMBER(#REF!)=TRUE),ISNUMBER($L56)=FALSE,ISNUMBER(#REF!)=FALSE,ISNUMBER($M56)=FALSE,ISNUMBER($N56)=FALSE),HLOOKUP($K56,$AE$1:$AI$5,5,FALSE),IF(ISNUMBER($O56)=TRUE,HLOOKUP($K56,$AE$1:$AI$12,12,FALSE),IF(ISNUMBER($P56)=TRUE,HLOOKUP($K56,$AE$1:$AI$12,10,FALSE),IF(ISNUMBER($N56)=TRUE,HLOOKUP($K56,$AE$1:$AI$12,11,FALSE))))))))))))</f>
        <v>0</v>
      </c>
      <c r="R56" s="34" t="s">
        <v>9</v>
      </c>
      <c r="S56" s="35" t="s">
        <v>9</v>
      </c>
      <c r="T56" s="36">
        <f t="shared" si="2"/>
        <v>0</v>
      </c>
      <c r="U56" s="37" t="s">
        <v>9</v>
      </c>
      <c r="V56" s="38">
        <f t="shared" si="13"/>
        <v>0</v>
      </c>
      <c r="W56" s="42"/>
      <c r="X56" s="25"/>
      <c r="AB56" s="1"/>
      <c r="AC56" s="1"/>
      <c r="AD56" s="1"/>
      <c r="AE56" s="1"/>
      <c r="AF56" s="1"/>
      <c r="AG56" s="1"/>
      <c r="AH56" s="1"/>
      <c r="AI56" s="1"/>
      <c r="AJ56" s="25"/>
    </row>
    <row r="57" spans="1:36" s="24" customFormat="1" ht="14" x14ac:dyDescent="0.15">
      <c r="A57" s="44"/>
      <c r="B57" s="45"/>
      <c r="C57" s="46"/>
      <c r="D57" s="45"/>
      <c r="E57" s="28"/>
      <c r="F57" s="30"/>
      <c r="G57" s="31"/>
      <c r="H57" s="30"/>
      <c r="I57" s="31"/>
      <c r="J57" s="30"/>
      <c r="K57" s="32" t="str">
        <f t="shared" si="4"/>
        <v/>
      </c>
      <c r="L57" s="41"/>
      <c r="M57" s="41"/>
      <c r="N57" s="41"/>
      <c r="O57" s="52"/>
      <c r="P57" s="52"/>
      <c r="Q57" s="33" t="b">
        <f>(IF(AND(ISNUMBER($K57)=TRUE,(ISNUMBER($L57)=TRUE),ISNUMBER(#REF!)=FALSE,ISNUMBER($M57)=FALSE,ISNUMBER(#REF!)=FALSE,ISNUMBER(#REF!)=FALSE,ISNUMBER($N57)=FALSE),HLOOKUP($K57,$AE$1:$AI$5,2,FALSE),(IF(AND(ISNUMBER($K57)=TRUE,(ISNUMBER(#REF!)=TRUE),ISNUMBER($L57)=FALSE,ISNUMBER($M57)=FALSE,ISNUMBER(#REF!)=FALSE,ISNUMBER($N57)=FALSE),HLOOKUP($K57,$AE$1:$AI$5,4,FALSE),(IF(AND(ISNUMBER($K57)=TRUE,(ISNUMBER($M57)=TRUE),ISNUMBER($L57)=FALSE,ISNUMBER(#REF!)=FALSE,ISNUMBER(#REF!)=FALSE,ISNUMBER($N57)=FALSE),HLOOKUP($K57,$AE$1:$AI$5,3,FALSE),(IF(AND(ISNUMBER($K57)=TRUE,(ISNUMBER(#REF!)=TRUE),ISNUMBER($L57)=FALSE,ISNUMBER(#REF!)=FALSE,ISNUMBER($M57)=FALSE,ISNUMBER($N57)=FALSE),HLOOKUP($K57,$AE$1:$AI$5,5,FALSE),IF(ISNUMBER($O57)=TRUE,HLOOKUP($K57,$AE$1:$AI$12,12,FALSE),IF(ISNUMBER($P57)=TRUE,HLOOKUP($K57,$AE$1:$AI$12,10,FALSE),IF(ISNUMBER($N57)=TRUE,HLOOKUP($K57,$AE$1:$AI$12,11,FALSE))))))))))))</f>
        <v>0</v>
      </c>
      <c r="R57" s="34" t="s">
        <v>9</v>
      </c>
      <c r="S57" s="35" t="s">
        <v>9</v>
      </c>
      <c r="T57" s="36">
        <f t="shared" si="2"/>
        <v>0</v>
      </c>
      <c r="U57" s="37" t="s">
        <v>9</v>
      </c>
      <c r="V57" s="38">
        <f t="shared" si="5"/>
        <v>0</v>
      </c>
      <c r="W57" s="42"/>
      <c r="X57" s="25"/>
      <c r="AB57" s="1"/>
      <c r="AC57" s="1"/>
      <c r="AD57" s="1"/>
      <c r="AE57" s="1"/>
      <c r="AF57" s="1"/>
      <c r="AG57" s="1"/>
      <c r="AH57" s="1"/>
      <c r="AI57" s="1"/>
      <c r="AJ57" s="25"/>
    </row>
    <row r="58" spans="1:36" s="24" customFormat="1" ht="14" x14ac:dyDescent="0.15">
      <c r="A58" s="44"/>
      <c r="B58" s="45"/>
      <c r="C58" s="46"/>
      <c r="D58" s="45"/>
      <c r="E58" s="28"/>
      <c r="F58" s="30"/>
      <c r="G58" s="31"/>
      <c r="H58" s="30"/>
      <c r="I58" s="31"/>
      <c r="J58" s="30"/>
      <c r="K58" s="32" t="str">
        <f t="shared" si="4"/>
        <v/>
      </c>
      <c r="L58" s="41"/>
      <c r="M58" s="41"/>
      <c r="N58" s="41"/>
      <c r="O58" s="52"/>
      <c r="P58" s="52"/>
      <c r="Q58" s="33" t="b">
        <f>(IF(AND(ISNUMBER($K58)=TRUE,(ISNUMBER($L58)=TRUE),ISNUMBER(#REF!)=FALSE,ISNUMBER($M58)=FALSE,ISNUMBER(#REF!)=FALSE,ISNUMBER(#REF!)=FALSE,ISNUMBER($N58)=FALSE),HLOOKUP($K58,$AE$1:$AI$5,2,FALSE),(IF(AND(ISNUMBER($K58)=TRUE,(ISNUMBER(#REF!)=TRUE),ISNUMBER($L58)=FALSE,ISNUMBER($M58)=FALSE,ISNUMBER(#REF!)=FALSE,ISNUMBER($N58)=FALSE),HLOOKUP($K58,$AE$1:$AI$5,4,FALSE),(IF(AND(ISNUMBER($K58)=TRUE,(ISNUMBER($M58)=TRUE),ISNUMBER($L58)=FALSE,ISNUMBER(#REF!)=FALSE,ISNUMBER(#REF!)=FALSE,ISNUMBER($N58)=FALSE),HLOOKUP($K58,$AE$1:$AI$5,3,FALSE),(IF(AND(ISNUMBER($K58)=TRUE,(ISNUMBER(#REF!)=TRUE),ISNUMBER($L58)=FALSE,ISNUMBER(#REF!)=FALSE,ISNUMBER($M58)=FALSE,ISNUMBER($N58)=FALSE),HLOOKUP($K58,$AE$1:$AI$5,5,FALSE),IF(ISNUMBER($O58)=TRUE,HLOOKUP($K58,$AE$1:$AI$12,12,FALSE),IF(ISNUMBER($P58)=TRUE,HLOOKUP($K58,$AE$1:$AI$12,10,FALSE),IF(ISNUMBER($N58)=TRUE,HLOOKUP($K58,$AE$1:$AI$12,11,FALSE))))))))))))</f>
        <v>0</v>
      </c>
      <c r="R58" s="34" t="s">
        <v>9</v>
      </c>
      <c r="S58" s="35" t="s">
        <v>9</v>
      </c>
      <c r="T58" s="36">
        <f t="shared" si="2"/>
        <v>0</v>
      </c>
      <c r="U58" s="37" t="s">
        <v>9</v>
      </c>
      <c r="V58" s="38">
        <f t="shared" si="5"/>
        <v>0</v>
      </c>
      <c r="W58" s="42"/>
      <c r="X58" s="25"/>
      <c r="AB58" s="1"/>
      <c r="AC58" s="1"/>
      <c r="AD58" s="1"/>
      <c r="AE58" s="1"/>
      <c r="AF58" s="1"/>
      <c r="AG58" s="1"/>
      <c r="AH58" s="1"/>
      <c r="AI58" s="1"/>
      <c r="AJ58" s="25"/>
    </row>
    <row r="59" spans="1:36" s="24" customFormat="1" ht="14" x14ac:dyDescent="0.15">
      <c r="A59" s="44"/>
      <c r="B59" s="45"/>
      <c r="C59" s="46"/>
      <c r="D59" s="45"/>
      <c r="E59" s="28"/>
      <c r="F59" s="30"/>
      <c r="G59" s="31"/>
      <c r="H59" s="30"/>
      <c r="I59" s="31"/>
      <c r="J59" s="30"/>
      <c r="K59" s="32" t="str">
        <f t="shared" si="4"/>
        <v/>
      </c>
      <c r="L59" s="47"/>
      <c r="M59" s="47"/>
      <c r="N59" s="41"/>
      <c r="O59" s="52"/>
      <c r="P59" s="52"/>
      <c r="Q59" s="33" t="b">
        <f>(IF(AND(ISNUMBER($K59)=TRUE,(ISNUMBER($L59)=TRUE),ISNUMBER(#REF!)=FALSE,ISNUMBER($M59)=FALSE,ISNUMBER(#REF!)=FALSE,ISNUMBER(#REF!)=FALSE,ISNUMBER($N59)=FALSE),HLOOKUP($K59,$AE$1:$AI$5,2,FALSE),(IF(AND(ISNUMBER($K59)=TRUE,(ISNUMBER(#REF!)=TRUE),ISNUMBER($L59)=FALSE,ISNUMBER($M59)=FALSE,ISNUMBER(#REF!)=FALSE,ISNUMBER($N59)=FALSE),HLOOKUP($K59,$AE$1:$AI$5,4,FALSE),(IF(AND(ISNUMBER($K59)=TRUE,(ISNUMBER($M59)=TRUE),ISNUMBER($L59)=FALSE,ISNUMBER(#REF!)=FALSE,ISNUMBER(#REF!)=FALSE,ISNUMBER($N59)=FALSE),HLOOKUP($K59,$AE$1:$AI$5,3,FALSE),(IF(AND(ISNUMBER($K59)=TRUE,(ISNUMBER(#REF!)=TRUE),ISNUMBER($L59)=FALSE,ISNUMBER(#REF!)=FALSE,ISNUMBER($M59)=FALSE,ISNUMBER($N59)=FALSE),HLOOKUP($K59,$AE$1:$AI$5,5,FALSE),IF(ISNUMBER($O59)=TRUE,HLOOKUP($K59,$AE$1:$AI$12,12,FALSE),IF(ISNUMBER($P59)=TRUE,HLOOKUP($K59,$AE$1:$AI$12,10,FALSE),IF(ISNUMBER($N59)=TRUE,HLOOKUP($K59,$AE$1:$AI$12,11,FALSE))))))))))))</f>
        <v>0</v>
      </c>
      <c r="R59" s="34" t="s">
        <v>9</v>
      </c>
      <c r="S59" s="35" t="s">
        <v>9</v>
      </c>
      <c r="T59" s="36">
        <f t="shared" si="2"/>
        <v>0</v>
      </c>
      <c r="U59" s="37" t="s">
        <v>9</v>
      </c>
      <c r="V59" s="38">
        <f t="shared" si="5"/>
        <v>0</v>
      </c>
      <c r="W59" s="42"/>
      <c r="X59" s="25"/>
      <c r="AB59" s="1"/>
      <c r="AC59" s="1"/>
      <c r="AD59" s="1"/>
      <c r="AE59" s="1"/>
      <c r="AF59" s="1"/>
      <c r="AG59" s="1"/>
      <c r="AH59" s="1"/>
      <c r="AI59" s="1"/>
      <c r="AJ59" s="25"/>
    </row>
    <row r="60" spans="1:36" s="24" customFormat="1" ht="14" x14ac:dyDescent="0.15">
      <c r="A60" s="44"/>
      <c r="B60" s="45"/>
      <c r="C60" s="46"/>
      <c r="D60" s="45"/>
      <c r="E60" s="28"/>
      <c r="F60" s="30"/>
      <c r="G60" s="31"/>
      <c r="H60" s="30"/>
      <c r="I60" s="31"/>
      <c r="J60" s="30"/>
      <c r="K60" s="32" t="str">
        <f t="shared" si="1"/>
        <v/>
      </c>
      <c r="L60" s="41"/>
      <c r="M60" s="41"/>
      <c r="N60" s="41"/>
      <c r="O60" s="52"/>
      <c r="P60" s="52"/>
      <c r="Q60" s="33" t="b">
        <f>(IF(AND(ISNUMBER($K60)=TRUE,(ISNUMBER($L60)=TRUE),ISNUMBER(#REF!)=FALSE,ISNUMBER($M60)=FALSE,ISNUMBER(#REF!)=FALSE,ISNUMBER(#REF!)=FALSE,ISNUMBER($N60)=FALSE),HLOOKUP($K60,$AE$1:$AI$5,2,FALSE),(IF(AND(ISNUMBER($K60)=TRUE,(ISNUMBER(#REF!)=TRUE),ISNUMBER($L60)=FALSE,ISNUMBER($M60)=FALSE,ISNUMBER(#REF!)=FALSE,ISNUMBER($N60)=FALSE),HLOOKUP($K60,$AE$1:$AI$5,4,FALSE),(IF(AND(ISNUMBER($K60)=TRUE,(ISNUMBER($M60)=TRUE),ISNUMBER($L60)=FALSE,ISNUMBER(#REF!)=FALSE,ISNUMBER(#REF!)=FALSE,ISNUMBER($N60)=FALSE),HLOOKUP($K60,$AE$1:$AI$5,3,FALSE),(IF(AND(ISNUMBER($K60)=TRUE,(ISNUMBER(#REF!)=TRUE),ISNUMBER($L60)=FALSE,ISNUMBER(#REF!)=FALSE,ISNUMBER($M60)=FALSE,ISNUMBER($N60)=FALSE),HLOOKUP($K60,$AE$1:$AI$5,5,FALSE),IF(ISNUMBER($O60)=TRUE,HLOOKUP($K60,$AE$1:$AI$12,12,FALSE),IF(ISNUMBER($P60)=TRUE,HLOOKUP($K60,$AE$1:$AI$12,10,FALSE),IF(ISNUMBER($N60)=TRUE,HLOOKUP($K60,$AE$1:$AI$12,11,FALSE))))))))))))</f>
        <v>0</v>
      </c>
      <c r="R60" s="34" t="s">
        <v>9</v>
      </c>
      <c r="S60" s="35" t="s">
        <v>9</v>
      </c>
      <c r="T60" s="36">
        <f t="shared" si="2"/>
        <v>0</v>
      </c>
      <c r="U60" s="37" t="s">
        <v>9</v>
      </c>
      <c r="V60" s="38">
        <f t="shared" si="3"/>
        <v>0</v>
      </c>
      <c r="W60" s="42"/>
      <c r="X60" s="25"/>
      <c r="AB60" s="1"/>
      <c r="AC60" s="1"/>
      <c r="AD60" s="1"/>
      <c r="AE60" s="1"/>
      <c r="AF60" s="26"/>
      <c r="AG60" s="26"/>
      <c r="AH60" s="26"/>
      <c r="AI60" s="1"/>
      <c r="AJ60" s="25"/>
    </row>
    <row r="61" spans="1:36" s="24" customFormat="1" ht="14" x14ac:dyDescent="0.15">
      <c r="A61" s="44"/>
      <c r="B61" s="45"/>
      <c r="C61" s="46"/>
      <c r="D61" s="45"/>
      <c r="E61" s="28"/>
      <c r="F61" s="30"/>
      <c r="G61" s="31"/>
      <c r="H61" s="30"/>
      <c r="I61" s="31"/>
      <c r="J61" s="30"/>
      <c r="K61" s="32" t="str">
        <f t="shared" si="1"/>
        <v/>
      </c>
      <c r="L61" s="41"/>
      <c r="M61" s="41"/>
      <c r="N61" s="41"/>
      <c r="O61" s="52"/>
      <c r="P61" s="52"/>
      <c r="Q61" s="33" t="b">
        <f>(IF(AND(ISNUMBER($K61)=TRUE,(ISNUMBER($L61)=TRUE),ISNUMBER(#REF!)=FALSE,ISNUMBER($M61)=FALSE,ISNUMBER(#REF!)=FALSE,ISNUMBER(#REF!)=FALSE,ISNUMBER($N61)=FALSE),HLOOKUP($K61,$AE$1:$AI$5,2,FALSE),(IF(AND(ISNUMBER($K61)=TRUE,(ISNUMBER(#REF!)=TRUE),ISNUMBER($L61)=FALSE,ISNUMBER($M61)=FALSE,ISNUMBER(#REF!)=FALSE,ISNUMBER($N61)=FALSE),HLOOKUP($K61,$AE$1:$AI$5,4,FALSE),(IF(AND(ISNUMBER($K61)=TRUE,(ISNUMBER($M61)=TRUE),ISNUMBER($L61)=FALSE,ISNUMBER(#REF!)=FALSE,ISNUMBER(#REF!)=FALSE,ISNUMBER($N61)=FALSE),HLOOKUP($K61,$AE$1:$AI$5,3,FALSE),(IF(AND(ISNUMBER($K61)=TRUE,(ISNUMBER(#REF!)=TRUE),ISNUMBER($L61)=FALSE,ISNUMBER(#REF!)=FALSE,ISNUMBER($M61)=FALSE,ISNUMBER($N61)=FALSE),HLOOKUP($K61,$AE$1:$AI$5,5,FALSE),IF(ISNUMBER($O61)=TRUE,HLOOKUP($K61,$AE$1:$AI$12,12,FALSE),IF(ISNUMBER($P61)=TRUE,HLOOKUP($K61,$AE$1:$AI$12,10,FALSE),IF(ISNUMBER($N61)=TRUE,HLOOKUP($K61,$AE$1:$AI$12,11,FALSE))))))))))))</f>
        <v>0</v>
      </c>
      <c r="R61" s="34" t="s">
        <v>9</v>
      </c>
      <c r="S61" s="35" t="s">
        <v>9</v>
      </c>
      <c r="T61" s="36">
        <f t="shared" si="2"/>
        <v>0</v>
      </c>
      <c r="U61" s="37" t="s">
        <v>9</v>
      </c>
      <c r="V61" s="38">
        <f t="shared" si="3"/>
        <v>0</v>
      </c>
      <c r="W61" s="42"/>
      <c r="X61" s="25"/>
      <c r="AB61" s="1"/>
      <c r="AC61" s="1"/>
      <c r="AD61" s="1"/>
      <c r="AE61" s="1"/>
      <c r="AF61" s="54"/>
      <c r="AG61" s="54"/>
      <c r="AH61" s="54"/>
      <c r="AI61" s="54"/>
      <c r="AJ61" s="25"/>
    </row>
    <row r="62" spans="1:36" s="24" customFormat="1" ht="14" x14ac:dyDescent="0.15">
      <c r="A62" s="44"/>
      <c r="B62" s="45"/>
      <c r="C62" s="46"/>
      <c r="D62" s="45"/>
      <c r="E62" s="28"/>
      <c r="F62" s="30"/>
      <c r="G62" s="31"/>
      <c r="H62" s="30"/>
      <c r="I62" s="31"/>
      <c r="J62" s="30"/>
      <c r="K62" s="32" t="str">
        <f t="shared" si="1"/>
        <v/>
      </c>
      <c r="L62" s="41"/>
      <c r="M62" s="41"/>
      <c r="N62" s="41"/>
      <c r="O62" s="52"/>
      <c r="P62" s="52"/>
      <c r="Q62" s="33" t="b">
        <f>(IF(AND(ISNUMBER($K62)=TRUE,(ISNUMBER($L62)=TRUE),ISNUMBER(#REF!)=FALSE,ISNUMBER($M62)=FALSE,ISNUMBER(#REF!)=FALSE,ISNUMBER(#REF!)=FALSE,ISNUMBER($N62)=FALSE),HLOOKUP($K62,$AE$1:$AI$5,2,FALSE),(IF(AND(ISNUMBER($K62)=TRUE,(ISNUMBER(#REF!)=TRUE),ISNUMBER($L62)=FALSE,ISNUMBER($M62)=FALSE,ISNUMBER(#REF!)=FALSE,ISNUMBER($N62)=FALSE),HLOOKUP($K62,$AE$1:$AI$5,4,FALSE),(IF(AND(ISNUMBER($K62)=TRUE,(ISNUMBER($M62)=TRUE),ISNUMBER($L62)=FALSE,ISNUMBER(#REF!)=FALSE,ISNUMBER(#REF!)=FALSE,ISNUMBER($N62)=FALSE),HLOOKUP($K62,$AE$1:$AI$5,3,FALSE),(IF(AND(ISNUMBER($K62)=TRUE,(ISNUMBER(#REF!)=TRUE),ISNUMBER($L62)=FALSE,ISNUMBER(#REF!)=FALSE,ISNUMBER($M62)=FALSE,ISNUMBER($N62)=FALSE),HLOOKUP($K62,$AE$1:$AI$5,5,FALSE),IF(ISNUMBER($O62)=TRUE,HLOOKUP($K62,$AE$1:$AI$12,12,FALSE),IF(ISNUMBER($P62)=TRUE,HLOOKUP($K62,$AE$1:$AI$12,10,FALSE),IF(ISNUMBER($N62)=TRUE,HLOOKUP($K62,$AE$1:$AI$12,11,FALSE))))))))))))</f>
        <v>0</v>
      </c>
      <c r="R62" s="34" t="s">
        <v>9</v>
      </c>
      <c r="S62" s="35" t="s">
        <v>9</v>
      </c>
      <c r="T62" s="36">
        <f t="shared" si="2"/>
        <v>0</v>
      </c>
      <c r="U62" s="37" t="s">
        <v>9</v>
      </c>
      <c r="V62" s="38">
        <f t="shared" si="3"/>
        <v>0</v>
      </c>
      <c r="W62" s="42"/>
      <c r="X62" s="25"/>
      <c r="AB62" s="1"/>
      <c r="AC62" s="1"/>
      <c r="AD62" s="1"/>
      <c r="AE62" s="1"/>
      <c r="AF62" s="1"/>
      <c r="AG62" s="1"/>
      <c r="AH62" s="1"/>
      <c r="AI62" s="1"/>
      <c r="AJ62" s="25"/>
    </row>
    <row r="63" spans="1:36" s="24" customFormat="1" ht="14" x14ac:dyDescent="0.15">
      <c r="A63" s="44"/>
      <c r="B63" s="45"/>
      <c r="C63" s="46"/>
      <c r="D63" s="45"/>
      <c r="E63" s="28"/>
      <c r="F63" s="30"/>
      <c r="G63" s="31"/>
      <c r="H63" s="30"/>
      <c r="I63" s="31"/>
      <c r="J63" s="30"/>
      <c r="K63" s="32" t="str">
        <f t="shared" si="1"/>
        <v/>
      </c>
      <c r="L63" s="41"/>
      <c r="M63" s="41"/>
      <c r="N63" s="41"/>
      <c r="O63" s="52"/>
      <c r="P63" s="52"/>
      <c r="Q63" s="33" t="b">
        <f>(IF(AND(ISNUMBER($K63)=TRUE,(ISNUMBER($L63)=TRUE),ISNUMBER(#REF!)=FALSE,ISNUMBER($M63)=FALSE,ISNUMBER(#REF!)=FALSE,ISNUMBER(#REF!)=FALSE,ISNUMBER($N63)=FALSE),HLOOKUP($K63,$AE$1:$AI$5,2,FALSE),(IF(AND(ISNUMBER($K63)=TRUE,(ISNUMBER(#REF!)=TRUE),ISNUMBER($L63)=FALSE,ISNUMBER($M63)=FALSE,ISNUMBER(#REF!)=FALSE,ISNUMBER($N63)=FALSE),HLOOKUP($K63,$AE$1:$AI$5,4,FALSE),(IF(AND(ISNUMBER($K63)=TRUE,(ISNUMBER($M63)=TRUE),ISNUMBER($L63)=FALSE,ISNUMBER(#REF!)=FALSE,ISNUMBER(#REF!)=FALSE,ISNUMBER($N63)=FALSE),HLOOKUP($K63,$AE$1:$AI$5,3,FALSE),(IF(AND(ISNUMBER($K63)=TRUE,(ISNUMBER(#REF!)=TRUE),ISNUMBER($L63)=FALSE,ISNUMBER(#REF!)=FALSE,ISNUMBER($M63)=FALSE,ISNUMBER($N63)=FALSE),HLOOKUP($K63,$AE$1:$AI$5,5,FALSE),IF(ISNUMBER($O63)=TRUE,HLOOKUP($K63,$AE$1:$AI$12,12,FALSE),IF(ISNUMBER($P63)=TRUE,HLOOKUP($K63,$AE$1:$AI$12,10,FALSE),IF(ISNUMBER($N63)=TRUE,HLOOKUP($K63,$AE$1:$AI$12,11,FALSE))))))))))))</f>
        <v>0</v>
      </c>
      <c r="R63" s="34" t="s">
        <v>9</v>
      </c>
      <c r="S63" s="35" t="s">
        <v>9</v>
      </c>
      <c r="T63" s="36">
        <f t="shared" si="2"/>
        <v>0</v>
      </c>
      <c r="U63" s="37" t="s">
        <v>9</v>
      </c>
      <c r="V63" s="38">
        <f t="shared" si="3"/>
        <v>0</v>
      </c>
      <c r="W63" s="42"/>
      <c r="X63" s="25"/>
      <c r="AB63" s="1"/>
      <c r="AC63" s="1"/>
      <c r="AD63" s="1"/>
      <c r="AE63" s="1"/>
      <c r="AF63" s="1"/>
      <c r="AG63" s="1"/>
      <c r="AH63" s="1"/>
      <c r="AI63" s="1"/>
      <c r="AJ63" s="25"/>
    </row>
    <row r="64" spans="1:36" s="24" customFormat="1" ht="14" x14ac:dyDescent="0.15">
      <c r="A64" s="44"/>
      <c r="B64" s="45"/>
      <c r="C64" s="46"/>
      <c r="D64" s="45"/>
      <c r="E64" s="28"/>
      <c r="F64" s="30"/>
      <c r="G64" s="31"/>
      <c r="H64" s="30"/>
      <c r="I64" s="31"/>
      <c r="J64" s="30"/>
      <c r="K64" s="32" t="str">
        <f t="shared" si="1"/>
        <v/>
      </c>
      <c r="L64" s="47"/>
      <c r="M64" s="47"/>
      <c r="N64" s="41"/>
      <c r="O64" s="52"/>
      <c r="P64" s="52"/>
      <c r="Q64" s="33" t="b">
        <f>(IF(AND(ISNUMBER($K64)=TRUE,(ISNUMBER($L64)=TRUE),ISNUMBER(#REF!)=FALSE,ISNUMBER($M64)=FALSE,ISNUMBER(#REF!)=FALSE,ISNUMBER(#REF!)=FALSE,ISNUMBER($N64)=FALSE),HLOOKUP($K64,$AE$1:$AI$5,2,FALSE),(IF(AND(ISNUMBER($K64)=TRUE,(ISNUMBER(#REF!)=TRUE),ISNUMBER($L64)=FALSE,ISNUMBER($M64)=FALSE,ISNUMBER(#REF!)=FALSE,ISNUMBER($N64)=FALSE),HLOOKUP($K64,$AE$1:$AI$5,4,FALSE),(IF(AND(ISNUMBER($K64)=TRUE,(ISNUMBER($M64)=TRUE),ISNUMBER($L64)=FALSE,ISNUMBER(#REF!)=FALSE,ISNUMBER(#REF!)=FALSE,ISNUMBER($N64)=FALSE),HLOOKUP($K64,$AE$1:$AI$5,3,FALSE),(IF(AND(ISNUMBER($K64)=TRUE,(ISNUMBER(#REF!)=TRUE),ISNUMBER($L64)=FALSE,ISNUMBER(#REF!)=FALSE,ISNUMBER($M64)=FALSE,ISNUMBER($N64)=FALSE),HLOOKUP($K64,$AE$1:$AI$5,5,FALSE),IF(ISNUMBER($O64)=TRUE,HLOOKUP($K64,$AE$1:$AI$12,12,FALSE),IF(ISNUMBER($P64)=TRUE,HLOOKUP($K64,$AE$1:$AI$12,10,FALSE),IF(ISNUMBER($N64)=TRUE,HLOOKUP($K64,$AE$1:$AI$12,11,FALSE))))))))))))</f>
        <v>0</v>
      </c>
      <c r="R64" s="34" t="s">
        <v>9</v>
      </c>
      <c r="S64" s="35" t="s">
        <v>9</v>
      </c>
      <c r="T64" s="36">
        <f t="shared" si="2"/>
        <v>0</v>
      </c>
      <c r="U64" s="37" t="s">
        <v>9</v>
      </c>
      <c r="V64" s="38">
        <f t="shared" si="3"/>
        <v>0</v>
      </c>
      <c r="W64" s="42"/>
      <c r="X64" s="25"/>
      <c r="AB64" s="1"/>
      <c r="AC64" s="1"/>
      <c r="AD64" s="1"/>
      <c r="AE64" s="1"/>
      <c r="AF64" s="1"/>
      <c r="AG64" s="1"/>
      <c r="AH64" s="1"/>
      <c r="AI64" s="1"/>
      <c r="AJ64" s="25"/>
    </row>
    <row r="65" spans="1:37" s="61" customFormat="1" ht="17" thickBot="1" x14ac:dyDescent="0.25">
      <c r="A65" s="55" t="str">
        <f>"N° PARTECIPANTI: "&amp;COUNTA(A4:A64)</f>
        <v>N° PARTECIPANTI: 3</v>
      </c>
      <c r="B65" s="56"/>
      <c r="C65" s="56"/>
      <c r="D65" s="56"/>
      <c r="E65" s="56"/>
      <c r="F65" s="56" t="str">
        <f>"N° CAMERE: "&amp;COUNTA(F4:F64)</f>
        <v>N° CAMERE: 1</v>
      </c>
      <c r="G65" s="56"/>
      <c r="H65" s="56"/>
      <c r="I65" s="56"/>
      <c r="J65" s="56"/>
      <c r="K65" s="57"/>
      <c r="L65" s="57">
        <f t="shared" ref="L65:Q65" si="14">SUM(L4:L64)</f>
        <v>3</v>
      </c>
      <c r="M65" s="57">
        <f t="shared" si="14"/>
        <v>0</v>
      </c>
      <c r="N65" s="57">
        <f t="shared" si="14"/>
        <v>0</v>
      </c>
      <c r="O65" s="57">
        <f t="shared" si="14"/>
        <v>0</v>
      </c>
      <c r="P65" s="57">
        <f t="shared" si="14"/>
        <v>0</v>
      </c>
      <c r="Q65" s="58">
        <f t="shared" si="14"/>
        <v>525</v>
      </c>
      <c r="R65" s="59"/>
      <c r="S65" s="59"/>
      <c r="T65" s="59">
        <f>SUM(T4:T64)</f>
        <v>0</v>
      </c>
      <c r="U65" s="59"/>
      <c r="V65" s="59">
        <f>SUM(V4:V64)</f>
        <v>525</v>
      </c>
      <c r="W65" s="60"/>
      <c r="X65" s="62"/>
      <c r="AA65" s="10"/>
      <c r="AB65" s="10"/>
      <c r="AC65" s="10"/>
      <c r="AD65" s="10"/>
      <c r="AE65" s="10"/>
      <c r="AF65" s="10"/>
      <c r="AG65" s="10"/>
      <c r="AH65" s="10"/>
      <c r="AJ65" s="62"/>
    </row>
    <row r="66" spans="1:37" s="63" customFormat="1" ht="14" customHeight="1" thickBot="1" x14ac:dyDescent="0.2">
      <c r="A66" s="133" t="s">
        <v>35</v>
      </c>
      <c r="B66" s="134"/>
      <c r="C66" s="134" t="s">
        <v>97</v>
      </c>
      <c r="D66" s="139"/>
      <c r="F66" s="142" t="s">
        <v>77</v>
      </c>
      <c r="L66" s="145" t="s">
        <v>117</v>
      </c>
      <c r="M66" s="146"/>
      <c r="N66" s="146"/>
      <c r="O66" s="146"/>
      <c r="P66" s="147"/>
      <c r="X66" s="64"/>
      <c r="AA66" s="1"/>
      <c r="AB66" s="1"/>
      <c r="AC66" s="1"/>
      <c r="AD66" s="1"/>
      <c r="AE66" s="1"/>
      <c r="AF66" s="1"/>
      <c r="AG66" s="1"/>
      <c r="AH66" s="1"/>
      <c r="AJ66" s="64"/>
    </row>
    <row r="67" spans="1:37" s="63" customFormat="1" ht="17" thickBot="1" x14ac:dyDescent="0.25">
      <c r="A67" s="135"/>
      <c r="B67" s="136"/>
      <c r="C67" s="136"/>
      <c r="D67" s="140"/>
      <c r="F67" s="143"/>
      <c r="L67" s="148"/>
      <c r="M67" s="149"/>
      <c r="N67" s="149"/>
      <c r="O67" s="149"/>
      <c r="P67" s="150"/>
      <c r="R67" s="154" t="str">
        <f>"N° "&amp;COUNTA(A4:A64)-SUM(P4:P64)&amp;" Acconti da 50 € cad "</f>
        <v xml:space="preserve">N° 3 Acconti da 50 € cad </v>
      </c>
      <c r="S67" s="155"/>
      <c r="T67" s="155"/>
      <c r="U67" s="156"/>
      <c r="V67" s="65">
        <f>(COUNTA(A4:A64)-SUM(P4:P64))*50</f>
        <v>150</v>
      </c>
      <c r="X67" s="64"/>
      <c r="AA67" s="1"/>
      <c r="AB67" s="1"/>
      <c r="AC67" s="1"/>
      <c r="AD67" s="1"/>
      <c r="AE67" s="1"/>
      <c r="AF67" s="1"/>
      <c r="AG67" s="1"/>
      <c r="AH67" s="1"/>
      <c r="AJ67" s="64"/>
    </row>
    <row r="68" spans="1:37" s="63" customFormat="1" ht="17" thickBot="1" x14ac:dyDescent="0.2">
      <c r="A68" s="135"/>
      <c r="B68" s="136"/>
      <c r="C68" s="136"/>
      <c r="D68" s="140"/>
      <c r="F68" s="143"/>
      <c r="L68" s="148"/>
      <c r="M68" s="149"/>
      <c r="N68" s="149"/>
      <c r="O68" s="149"/>
      <c r="P68" s="150"/>
      <c r="R68" s="157" t="s">
        <v>36</v>
      </c>
      <c r="S68" s="158"/>
      <c r="T68" s="158"/>
      <c r="U68" s="159"/>
      <c r="V68" s="66">
        <f>V65-V67</f>
        <v>375</v>
      </c>
      <c r="X68" s="64"/>
      <c r="AA68" s="1"/>
      <c r="AB68" s="1"/>
      <c r="AC68" s="1"/>
      <c r="AD68" s="1"/>
      <c r="AE68" s="1"/>
      <c r="AF68" s="1"/>
      <c r="AG68" s="1"/>
      <c r="AH68" s="1"/>
      <c r="AJ68" s="64"/>
    </row>
    <row r="69" spans="1:37" s="63" customFormat="1" x14ac:dyDescent="0.15">
      <c r="A69" s="135"/>
      <c r="B69" s="136"/>
      <c r="C69" s="136"/>
      <c r="D69" s="140"/>
      <c r="F69" s="143"/>
      <c r="L69" s="148"/>
      <c r="M69" s="149"/>
      <c r="N69" s="149"/>
      <c r="O69" s="149"/>
      <c r="P69" s="150"/>
      <c r="X69" s="64"/>
      <c r="AA69" s="1"/>
      <c r="AB69" s="1"/>
      <c r="AC69" s="1"/>
      <c r="AD69" s="1"/>
      <c r="AE69" s="1"/>
      <c r="AF69" s="1"/>
      <c r="AG69" s="1"/>
      <c r="AH69" s="1"/>
      <c r="AJ69" s="64"/>
    </row>
    <row r="70" spans="1:37" s="24" customFormat="1" ht="35" customHeight="1" thickBot="1" x14ac:dyDescent="0.2">
      <c r="A70" s="137"/>
      <c r="B70" s="138"/>
      <c r="C70" s="138"/>
      <c r="D70" s="141"/>
      <c r="E70" s="63"/>
      <c r="F70" s="144"/>
      <c r="G70" s="63"/>
      <c r="H70" s="63"/>
      <c r="I70" s="63"/>
      <c r="J70" s="63"/>
      <c r="K70" s="67"/>
      <c r="L70" s="148"/>
      <c r="M70" s="149"/>
      <c r="N70" s="149"/>
      <c r="O70" s="149"/>
      <c r="P70" s="150"/>
      <c r="Q70" s="67"/>
      <c r="R70" s="67"/>
      <c r="S70" s="67"/>
      <c r="T70" s="67"/>
      <c r="U70" s="67"/>
      <c r="X70" s="105"/>
      <c r="Y70" s="1"/>
      <c r="Z70" s="1"/>
      <c r="AA70" s="1"/>
      <c r="AB70" s="1"/>
      <c r="AC70" s="1"/>
      <c r="AD70" s="1"/>
      <c r="AE70" s="1"/>
      <c r="AJ70" s="25"/>
    </row>
    <row r="71" spans="1:37" s="71" customFormat="1" ht="14" thickBot="1" x14ac:dyDescent="0.2">
      <c r="A71" s="68"/>
      <c r="B71" s="69"/>
      <c r="C71" s="69"/>
      <c r="D71" s="69"/>
      <c r="E71" s="63"/>
      <c r="F71" s="69"/>
      <c r="G71" s="63"/>
      <c r="H71" s="63"/>
      <c r="I71" s="63"/>
      <c r="J71" s="63"/>
      <c r="K71" s="69"/>
      <c r="L71" s="148"/>
      <c r="M71" s="149"/>
      <c r="N71" s="149"/>
      <c r="O71" s="149"/>
      <c r="P71" s="150"/>
      <c r="Q71" s="70"/>
      <c r="R71" s="70"/>
      <c r="S71" s="70"/>
      <c r="T71" s="70"/>
      <c r="U71" s="70"/>
      <c r="X71" s="72"/>
      <c r="AD71" s="1"/>
      <c r="AE71" s="1"/>
      <c r="AJ71" s="72"/>
    </row>
    <row r="72" spans="1:37" s="71" customFormat="1" ht="144" customHeight="1" thickBot="1" x14ac:dyDescent="0.2">
      <c r="A72" s="160"/>
      <c r="B72" s="160"/>
      <c r="C72" s="73"/>
      <c r="D72" s="73"/>
      <c r="E72" s="63"/>
      <c r="F72" s="74"/>
      <c r="G72" s="63"/>
      <c r="H72" s="63"/>
      <c r="I72" s="63"/>
      <c r="J72" s="63"/>
      <c r="K72" s="63"/>
      <c r="L72" s="151"/>
      <c r="M72" s="152"/>
      <c r="N72" s="152"/>
      <c r="O72" s="152"/>
      <c r="P72" s="153"/>
      <c r="Q72" s="63"/>
      <c r="R72" s="123" t="s">
        <v>96</v>
      </c>
      <c r="S72" s="124"/>
      <c r="T72" s="124"/>
      <c r="U72" s="124"/>
      <c r="V72" s="125"/>
      <c r="X72" s="72"/>
      <c r="AD72" s="1"/>
      <c r="AE72" s="1"/>
      <c r="AJ72" s="72"/>
    </row>
    <row r="73" spans="1:37" ht="14" thickBot="1" x14ac:dyDescent="0.2">
      <c r="W73" s="71"/>
      <c r="AB73" s="1"/>
      <c r="AC73" s="1"/>
      <c r="AD73" s="1"/>
    </row>
    <row r="74" spans="1:37" ht="49" customHeight="1" thickBot="1" x14ac:dyDescent="0.2">
      <c r="A74" s="120" t="s">
        <v>118</v>
      </c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2"/>
      <c r="W74" s="71"/>
      <c r="X74" s="72"/>
      <c r="Y74" s="78"/>
      <c r="Z74" s="78"/>
      <c r="AA74" s="79"/>
      <c r="AB74" s="1"/>
      <c r="AC74" s="1"/>
      <c r="AD74" s="1"/>
      <c r="AF74" s="1"/>
      <c r="AJ74" s="7"/>
      <c r="AK74" s="6"/>
    </row>
    <row r="75" spans="1:37" x14ac:dyDescent="0.15">
      <c r="W75" s="71"/>
      <c r="AB75" s="1"/>
      <c r="AC75" s="1"/>
      <c r="AD75" s="1"/>
    </row>
    <row r="76" spans="1:37" x14ac:dyDescent="0.15">
      <c r="W76" s="71"/>
      <c r="AB76" s="1"/>
      <c r="AC76" s="1"/>
      <c r="AD76" s="1"/>
    </row>
    <row r="77" spans="1:37" x14ac:dyDescent="0.15">
      <c r="W77" s="71"/>
      <c r="AB77" s="1"/>
      <c r="AC77" s="1"/>
      <c r="AD77" s="1"/>
    </row>
    <row r="78" spans="1:37" x14ac:dyDescent="0.15">
      <c r="AB78" s="1"/>
      <c r="AC78" s="1"/>
      <c r="AD78" s="1"/>
    </row>
    <row r="79" spans="1:37" x14ac:dyDescent="0.15">
      <c r="AB79" s="1"/>
      <c r="AC79" s="1"/>
      <c r="AD79" s="1"/>
    </row>
    <row r="80" spans="1:37" x14ac:dyDescent="0.15">
      <c r="AB80" s="1"/>
      <c r="AC80" s="1"/>
      <c r="AD80" s="1"/>
    </row>
    <row r="81" spans="28:30" x14ac:dyDescent="0.15">
      <c r="AB81" s="1"/>
      <c r="AC81" s="1"/>
      <c r="AD81" s="1"/>
    </row>
    <row r="82" spans="28:30" x14ac:dyDescent="0.15">
      <c r="AB82" s="1"/>
      <c r="AC82" s="1"/>
      <c r="AD82" s="1"/>
    </row>
    <row r="83" spans="28:30" x14ac:dyDescent="0.15">
      <c r="AB83" s="1"/>
      <c r="AC83" s="1"/>
      <c r="AD83" s="1"/>
    </row>
    <row r="84" spans="28:30" x14ac:dyDescent="0.15">
      <c r="AB84" s="1"/>
      <c r="AC84" s="1"/>
      <c r="AD84" s="1"/>
    </row>
    <row r="85" spans="28:30" x14ac:dyDescent="0.15">
      <c r="AB85" s="1"/>
      <c r="AC85" s="1"/>
      <c r="AD85" s="1"/>
    </row>
    <row r="86" spans="28:30" x14ac:dyDescent="0.15">
      <c r="AB86" s="1"/>
      <c r="AC86" s="1"/>
      <c r="AD86" s="1"/>
    </row>
    <row r="87" spans="28:30" x14ac:dyDescent="0.15">
      <c r="AB87" s="1"/>
      <c r="AC87" s="1"/>
      <c r="AD87" s="1"/>
    </row>
    <row r="88" spans="28:30" x14ac:dyDescent="0.15">
      <c r="AB88" s="1"/>
      <c r="AC88" s="1"/>
      <c r="AD88" s="1"/>
    </row>
    <row r="89" spans="28:30" x14ac:dyDescent="0.15">
      <c r="AB89" s="1"/>
      <c r="AC89" s="1"/>
      <c r="AD89" s="1"/>
    </row>
    <row r="90" spans="28:30" x14ac:dyDescent="0.15">
      <c r="AB90" s="1"/>
      <c r="AC90" s="1"/>
      <c r="AD90" s="1"/>
    </row>
    <row r="91" spans="28:30" x14ac:dyDescent="0.15">
      <c r="AB91" s="1"/>
      <c r="AC91" s="1"/>
      <c r="AD91" s="1"/>
    </row>
    <row r="92" spans="28:30" x14ac:dyDescent="0.15">
      <c r="AB92" s="1"/>
      <c r="AC92" s="1"/>
      <c r="AD92" s="1"/>
    </row>
    <row r="93" spans="28:30" x14ac:dyDescent="0.15">
      <c r="AB93" s="1"/>
      <c r="AC93" s="1"/>
      <c r="AD93" s="1"/>
    </row>
    <row r="94" spans="28:30" x14ac:dyDescent="0.15">
      <c r="AB94" s="1"/>
      <c r="AC94" s="1"/>
      <c r="AD94" s="1"/>
    </row>
    <row r="95" spans="28:30" x14ac:dyDescent="0.15">
      <c r="AB95" s="1"/>
      <c r="AC95" s="1"/>
      <c r="AD95" s="1"/>
    </row>
    <row r="96" spans="28:30" x14ac:dyDescent="0.15">
      <c r="AB96" s="1"/>
      <c r="AC96" s="1"/>
      <c r="AD96" s="1"/>
    </row>
    <row r="97" spans="28:30" x14ac:dyDescent="0.15">
      <c r="AB97" s="1"/>
      <c r="AC97" s="1"/>
      <c r="AD97" s="1"/>
    </row>
    <row r="98" spans="28:30" x14ac:dyDescent="0.15">
      <c r="AB98" s="1"/>
      <c r="AC98" s="1"/>
      <c r="AD98" s="1"/>
    </row>
    <row r="99" spans="28:30" x14ac:dyDescent="0.15">
      <c r="AB99" s="1"/>
      <c r="AC99" s="1"/>
      <c r="AD99" s="1"/>
    </row>
    <row r="100" spans="28:30" x14ac:dyDescent="0.15">
      <c r="AB100" s="1"/>
      <c r="AC100" s="1"/>
      <c r="AD100" s="1"/>
    </row>
    <row r="101" spans="28:30" x14ac:dyDescent="0.15">
      <c r="AB101" s="1"/>
      <c r="AC101" s="1"/>
      <c r="AD101" s="1"/>
    </row>
    <row r="102" spans="28:30" x14ac:dyDescent="0.15">
      <c r="AB102" s="1"/>
      <c r="AC102" s="1"/>
      <c r="AD102" s="1"/>
    </row>
    <row r="103" spans="28:30" x14ac:dyDescent="0.15">
      <c r="AB103" s="1"/>
      <c r="AC103" s="1"/>
      <c r="AD103" s="1"/>
    </row>
    <row r="104" spans="28:30" x14ac:dyDescent="0.15">
      <c r="AB104" s="1"/>
      <c r="AC104" s="1"/>
      <c r="AD104" s="1"/>
    </row>
    <row r="105" spans="28:30" x14ac:dyDescent="0.15">
      <c r="AB105" s="1"/>
      <c r="AC105" s="1"/>
      <c r="AD105" s="1"/>
    </row>
    <row r="106" spans="28:30" x14ac:dyDescent="0.15">
      <c r="AB106" s="1"/>
      <c r="AC106" s="1"/>
      <c r="AD106" s="1"/>
    </row>
    <row r="107" spans="28:30" x14ac:dyDescent="0.15">
      <c r="AB107" s="1"/>
      <c r="AC107" s="1"/>
      <c r="AD107" s="1"/>
    </row>
    <row r="108" spans="28:30" x14ac:dyDescent="0.15">
      <c r="AB108" s="1"/>
      <c r="AC108" s="1"/>
      <c r="AD108" s="1"/>
    </row>
    <row r="109" spans="28:30" x14ac:dyDescent="0.15">
      <c r="AB109" s="1"/>
      <c r="AC109" s="1"/>
      <c r="AD109" s="1"/>
    </row>
    <row r="110" spans="28:30" x14ac:dyDescent="0.15">
      <c r="AB110" s="1"/>
      <c r="AC110" s="1"/>
      <c r="AD110" s="1"/>
    </row>
    <row r="111" spans="28:30" x14ac:dyDescent="0.15">
      <c r="AB111" s="1"/>
      <c r="AC111" s="1"/>
      <c r="AD111" s="1"/>
    </row>
    <row r="112" spans="28:30" x14ac:dyDescent="0.15">
      <c r="AB112" s="1"/>
      <c r="AC112" s="1"/>
      <c r="AD112" s="1"/>
    </row>
    <row r="113" spans="28:30" x14ac:dyDescent="0.15">
      <c r="AB113" s="1"/>
      <c r="AC113" s="1"/>
      <c r="AD113" s="1"/>
    </row>
    <row r="114" spans="28:30" x14ac:dyDescent="0.15">
      <c r="AB114" s="1"/>
      <c r="AC114" s="1"/>
      <c r="AD114" s="1"/>
    </row>
    <row r="115" spans="28:30" x14ac:dyDescent="0.15">
      <c r="AB115" s="1"/>
      <c r="AC115" s="1"/>
      <c r="AD115" s="1"/>
    </row>
    <row r="116" spans="28:30" x14ac:dyDescent="0.15">
      <c r="AB116" s="1"/>
      <c r="AC116" s="1"/>
      <c r="AD116" s="1"/>
    </row>
    <row r="117" spans="28:30" x14ac:dyDescent="0.15">
      <c r="AB117" s="1"/>
      <c r="AC117" s="1"/>
      <c r="AD117" s="1"/>
    </row>
    <row r="118" spans="28:30" x14ac:dyDescent="0.15">
      <c r="AB118" s="1"/>
      <c r="AC118" s="1"/>
      <c r="AD118" s="1"/>
    </row>
    <row r="119" spans="28:30" x14ac:dyDescent="0.15">
      <c r="AB119" s="1"/>
      <c r="AC119" s="1"/>
      <c r="AD119" s="1"/>
    </row>
    <row r="120" spans="28:30" x14ac:dyDescent="0.15">
      <c r="AB120" s="1"/>
      <c r="AC120" s="1"/>
      <c r="AD120" s="1"/>
    </row>
    <row r="121" spans="28:30" x14ac:dyDescent="0.15">
      <c r="AB121" s="1"/>
      <c r="AC121" s="1"/>
      <c r="AD121" s="1"/>
    </row>
    <row r="122" spans="28:30" x14ac:dyDescent="0.15">
      <c r="AB122" s="1"/>
      <c r="AC122" s="1"/>
      <c r="AD122" s="1"/>
    </row>
    <row r="123" spans="28:30" x14ac:dyDescent="0.15">
      <c r="AB123" s="1"/>
      <c r="AC123" s="1"/>
      <c r="AD123" s="1"/>
    </row>
    <row r="124" spans="28:30" x14ac:dyDescent="0.15">
      <c r="AB124" s="1"/>
      <c r="AC124" s="1"/>
      <c r="AD124" s="1"/>
    </row>
    <row r="125" spans="28:30" x14ac:dyDescent="0.15">
      <c r="AB125" s="1"/>
      <c r="AC125" s="1"/>
      <c r="AD125" s="1"/>
    </row>
    <row r="126" spans="28:30" x14ac:dyDescent="0.15">
      <c r="AB126" s="1"/>
      <c r="AC126" s="1"/>
      <c r="AD126" s="1"/>
    </row>
    <row r="127" spans="28:30" x14ac:dyDescent="0.15">
      <c r="AB127" s="1"/>
      <c r="AC127" s="1"/>
      <c r="AD127" s="1"/>
    </row>
    <row r="128" spans="28:30" x14ac:dyDescent="0.15">
      <c r="AB128" s="1"/>
      <c r="AC128" s="1"/>
      <c r="AD128" s="1"/>
    </row>
    <row r="129" spans="28:30" x14ac:dyDescent="0.15">
      <c r="AB129" s="1"/>
      <c r="AC129" s="1"/>
      <c r="AD129" s="1"/>
    </row>
    <row r="130" spans="28:30" x14ac:dyDescent="0.15">
      <c r="AB130" s="1"/>
      <c r="AC130" s="1"/>
      <c r="AD130" s="1"/>
    </row>
    <row r="131" spans="28:30" x14ac:dyDescent="0.15">
      <c r="AB131" s="1"/>
      <c r="AC131" s="1"/>
      <c r="AD131" s="1"/>
    </row>
    <row r="132" spans="28:30" x14ac:dyDescent="0.15">
      <c r="AB132" s="1"/>
      <c r="AC132" s="1"/>
      <c r="AD132" s="1"/>
    </row>
    <row r="133" spans="28:30" x14ac:dyDescent="0.15">
      <c r="AB133" s="1"/>
      <c r="AC133" s="1"/>
      <c r="AD133" s="1"/>
    </row>
    <row r="134" spans="28:30" x14ac:dyDescent="0.15">
      <c r="AB134" s="1"/>
      <c r="AC134" s="1"/>
      <c r="AD134" s="1"/>
    </row>
    <row r="135" spans="28:30" x14ac:dyDescent="0.15">
      <c r="AB135" s="1"/>
      <c r="AC135" s="1"/>
      <c r="AD135" s="1"/>
    </row>
    <row r="136" spans="28:30" x14ac:dyDescent="0.15">
      <c r="AB136" s="1"/>
      <c r="AC136" s="1"/>
      <c r="AD136" s="1"/>
    </row>
    <row r="137" spans="28:30" x14ac:dyDescent="0.15">
      <c r="AB137" s="1"/>
      <c r="AC137" s="1"/>
      <c r="AD137" s="1"/>
    </row>
    <row r="138" spans="28:30" x14ac:dyDescent="0.15">
      <c r="AB138" s="1"/>
      <c r="AC138" s="1"/>
      <c r="AD138" s="1"/>
    </row>
    <row r="139" spans="28:30" x14ac:dyDescent="0.15">
      <c r="AB139" s="1"/>
      <c r="AC139" s="1"/>
      <c r="AD139" s="1"/>
    </row>
    <row r="140" spans="28:30" x14ac:dyDescent="0.15">
      <c r="AB140" s="1"/>
      <c r="AC140" s="1"/>
      <c r="AD140" s="1"/>
    </row>
    <row r="141" spans="28:30" x14ac:dyDescent="0.15">
      <c r="AB141" s="1"/>
      <c r="AC141" s="1"/>
      <c r="AD141" s="1"/>
    </row>
    <row r="142" spans="28:30" x14ac:dyDescent="0.15">
      <c r="AB142" s="1"/>
      <c r="AC142" s="1"/>
      <c r="AD142" s="1"/>
    </row>
    <row r="143" spans="28:30" x14ac:dyDescent="0.15">
      <c r="AB143" s="1"/>
      <c r="AC143" s="1"/>
      <c r="AD143" s="1"/>
    </row>
    <row r="144" spans="28:30" x14ac:dyDescent="0.15">
      <c r="AB144" s="1"/>
      <c r="AC144" s="1"/>
      <c r="AD144" s="1"/>
    </row>
    <row r="145" spans="28:30" x14ac:dyDescent="0.15">
      <c r="AB145" s="1"/>
      <c r="AC145" s="1"/>
      <c r="AD145" s="1"/>
    </row>
    <row r="146" spans="28:30" x14ac:dyDescent="0.15">
      <c r="AB146" s="1"/>
      <c r="AC146" s="1"/>
      <c r="AD146" s="1"/>
    </row>
    <row r="147" spans="28:30" x14ac:dyDescent="0.15">
      <c r="AB147" s="1"/>
      <c r="AC147" s="1"/>
      <c r="AD147" s="1"/>
    </row>
    <row r="148" spans="28:30" x14ac:dyDescent="0.15">
      <c r="AB148" s="1"/>
      <c r="AC148" s="1"/>
      <c r="AD148" s="1"/>
    </row>
    <row r="149" spans="28:30" x14ac:dyDescent="0.15">
      <c r="AB149" s="1"/>
      <c r="AC149" s="1"/>
      <c r="AD149" s="1"/>
    </row>
    <row r="150" spans="28:30" x14ac:dyDescent="0.15">
      <c r="AB150" s="1"/>
      <c r="AC150" s="1"/>
      <c r="AD150" s="1"/>
    </row>
    <row r="151" spans="28:30" x14ac:dyDescent="0.15">
      <c r="AB151" s="1"/>
      <c r="AC151" s="1"/>
      <c r="AD151" s="1"/>
    </row>
    <row r="152" spans="28:30" x14ac:dyDescent="0.15">
      <c r="AB152" s="1"/>
      <c r="AC152" s="1"/>
      <c r="AD152" s="1"/>
    </row>
    <row r="153" spans="28:30" x14ac:dyDescent="0.15">
      <c r="AB153" s="1"/>
      <c r="AC153" s="1"/>
      <c r="AD153" s="1"/>
    </row>
    <row r="154" spans="28:30" x14ac:dyDescent="0.15">
      <c r="AB154" s="1"/>
      <c r="AC154" s="1"/>
      <c r="AD154" s="1"/>
    </row>
    <row r="155" spans="28:30" x14ac:dyDescent="0.15">
      <c r="AB155" s="1"/>
      <c r="AC155" s="1"/>
      <c r="AD155" s="1"/>
    </row>
    <row r="156" spans="28:30" x14ac:dyDescent="0.15">
      <c r="AB156" s="1"/>
      <c r="AC156" s="1"/>
      <c r="AD156" s="1"/>
    </row>
    <row r="157" spans="28:30" x14ac:dyDescent="0.15">
      <c r="AB157" s="1"/>
      <c r="AC157" s="1"/>
      <c r="AD157" s="1"/>
    </row>
    <row r="158" spans="28:30" x14ac:dyDescent="0.15">
      <c r="AB158" s="1"/>
      <c r="AC158" s="1"/>
      <c r="AD158" s="1"/>
    </row>
    <row r="159" spans="28:30" x14ac:dyDescent="0.15">
      <c r="AB159" s="1"/>
      <c r="AC159" s="1"/>
      <c r="AD159" s="1"/>
    </row>
    <row r="160" spans="28:30" x14ac:dyDescent="0.15">
      <c r="AB160" s="1"/>
      <c r="AC160" s="1"/>
      <c r="AD160" s="1"/>
    </row>
    <row r="161" spans="28:30" x14ac:dyDescent="0.15">
      <c r="AB161" s="1"/>
      <c r="AC161" s="1"/>
      <c r="AD161" s="1"/>
    </row>
    <row r="162" spans="28:30" x14ac:dyDescent="0.15">
      <c r="AB162" s="1"/>
      <c r="AC162" s="1"/>
      <c r="AD162" s="1"/>
    </row>
    <row r="163" spans="28:30" x14ac:dyDescent="0.15">
      <c r="AB163" s="1"/>
      <c r="AC163" s="1"/>
      <c r="AD163" s="1"/>
    </row>
    <row r="164" spans="28:30" x14ac:dyDescent="0.15">
      <c r="AB164" s="1"/>
      <c r="AC164" s="1"/>
      <c r="AD164" s="1"/>
    </row>
    <row r="165" spans="28:30" x14ac:dyDescent="0.15">
      <c r="AB165" s="1"/>
      <c r="AC165" s="1"/>
      <c r="AD165" s="1"/>
    </row>
    <row r="166" spans="28:30" x14ac:dyDescent="0.15">
      <c r="AB166" s="1"/>
      <c r="AC166" s="1"/>
      <c r="AD166" s="1"/>
    </row>
    <row r="167" spans="28:30" x14ac:dyDescent="0.15">
      <c r="AB167" s="1"/>
      <c r="AC167" s="1"/>
      <c r="AD167" s="1"/>
    </row>
    <row r="168" spans="28:30" x14ac:dyDescent="0.15">
      <c r="AB168" s="1"/>
      <c r="AC168" s="1"/>
      <c r="AD168" s="1"/>
    </row>
    <row r="169" spans="28:30" x14ac:dyDescent="0.15">
      <c r="AB169" s="1"/>
      <c r="AC169" s="1"/>
      <c r="AD169" s="1"/>
    </row>
    <row r="170" spans="28:30" x14ac:dyDescent="0.15">
      <c r="AB170" s="1"/>
      <c r="AC170" s="1"/>
      <c r="AD170" s="1"/>
    </row>
    <row r="171" spans="28:30" x14ac:dyDescent="0.15">
      <c r="AB171" s="1"/>
      <c r="AC171" s="1"/>
      <c r="AD171" s="1"/>
    </row>
    <row r="172" spans="28:30" x14ac:dyDescent="0.15">
      <c r="AB172" s="1"/>
      <c r="AC172" s="1"/>
      <c r="AD172" s="1"/>
    </row>
    <row r="173" spans="28:30" x14ac:dyDescent="0.15">
      <c r="AB173" s="1"/>
      <c r="AC173" s="1"/>
      <c r="AD173" s="1"/>
    </row>
    <row r="177" spans="24:31" x14ac:dyDescent="0.15">
      <c r="AE177" s="71"/>
    </row>
    <row r="178" spans="24:31" x14ac:dyDescent="0.15">
      <c r="AE178" s="24"/>
    </row>
    <row r="179" spans="24:31" x14ac:dyDescent="0.15">
      <c r="AE179" s="24"/>
    </row>
    <row r="180" spans="24:31" x14ac:dyDescent="0.15">
      <c r="AE180" s="24"/>
    </row>
    <row r="181" spans="24:31" x14ac:dyDescent="0.15">
      <c r="X181" s="107"/>
      <c r="Y181" s="80"/>
      <c r="Z181" s="80"/>
      <c r="AA181" s="80"/>
      <c r="AB181" s="80"/>
      <c r="AC181" s="80"/>
      <c r="AD181" s="80"/>
      <c r="AE181" s="24"/>
    </row>
    <row r="182" spans="24:31" x14ac:dyDescent="0.15">
      <c r="X182" s="107"/>
      <c r="Y182" s="80"/>
      <c r="Z182" s="80"/>
      <c r="AA182" s="80"/>
      <c r="AB182" s="80"/>
      <c r="AC182" s="80"/>
      <c r="AD182" s="80"/>
    </row>
    <row r="183" spans="24:31" x14ac:dyDescent="0.15">
      <c r="X183" s="107"/>
      <c r="Y183" s="80"/>
      <c r="Z183" s="80"/>
      <c r="AA183" s="80"/>
      <c r="AB183" s="80"/>
      <c r="AC183" s="80"/>
      <c r="AD183" s="80"/>
    </row>
  </sheetData>
  <sheetProtection insertRows="0"/>
  <dataConsolidate/>
  <mergeCells count="15">
    <mergeCell ref="A74:V74"/>
    <mergeCell ref="R72:V72"/>
    <mergeCell ref="V1:W1"/>
    <mergeCell ref="Q1:U1"/>
    <mergeCell ref="Q2:U2"/>
    <mergeCell ref="J1:P1"/>
    <mergeCell ref="S3:T3"/>
    <mergeCell ref="A66:B70"/>
    <mergeCell ref="C66:D70"/>
    <mergeCell ref="F66:F70"/>
    <mergeCell ref="L66:P72"/>
    <mergeCell ref="V2:W2"/>
    <mergeCell ref="R67:U67"/>
    <mergeCell ref="R68:U68"/>
    <mergeCell ref="A72:B72"/>
  </mergeCells>
  <conditionalFormatting sqref="Q4:Q64">
    <cfRule type="containsText" dxfId="1" priority="2" operator="containsText" text="FALSO">
      <formula>NOT(ISERROR(SEARCH("FALSO",Q4)))</formula>
    </cfRule>
  </conditionalFormatting>
  <conditionalFormatting sqref="T4:T64">
    <cfRule type="expression" dxfId="0" priority="1">
      <formula>$T4=0</formula>
    </cfRule>
  </conditionalFormatting>
  <dataValidations count="8">
    <dataValidation type="list" allowBlank="1" showErrorMessage="1" sqref="J4:J64" xr:uid="{278AB983-B1A6-6644-9C06-BFB575CBBC76}">
      <formula1>"dopo pranzo, dopo cena"</formula1>
    </dataValidation>
    <dataValidation type="list" allowBlank="1" showErrorMessage="1" sqref="H4:H64" xr:uid="{C56AE133-6211-4340-ADB5-C48A29B7CEC4}">
      <formula1>"per pranzo, per cena"</formula1>
    </dataValidation>
    <dataValidation type="list" allowBlank="1" showInputMessage="1" showErrorMessage="1" sqref="S4:S64" xr:uid="{301FF35A-1826-4646-9F8E-584DEE2522A2}">
      <formula1>$AB$9:$AB$10</formula1>
    </dataValidation>
    <dataValidation type="list" allowBlank="1" showErrorMessage="1" sqref="F4:F64" xr:uid="{605406E7-8FED-7647-A6A0-F4E726F94577}">
      <formula1>"singola (DUS),matrimoniale,matr + 1 letto,matr.+ 2 letti,doppia,tripla,quadrupla"</formula1>
    </dataValidation>
    <dataValidation type="list" allowBlank="1" showInputMessage="1" showErrorMessage="1" sqref="R4:R64" xr:uid="{7FD8F241-2329-5548-9181-F5F734887519}">
      <mc:AlternateContent xmlns:x12ac="http://schemas.microsoft.com/office/spreadsheetml/2011/1/ac" xmlns:mc="http://schemas.openxmlformats.org/markup-compatibility/2006">
        <mc:Choice Requires="x12ac">
          <x12ac:list>No," € 18,00"</x12ac:list>
        </mc:Choice>
        <mc:Fallback>
          <formula1>"No, € 18,00"</formula1>
        </mc:Fallback>
      </mc:AlternateContent>
    </dataValidation>
    <dataValidation type="list" allowBlank="1" showInputMessage="1" showErrorMessage="1" sqref="U4:U64" xr:uid="{87A1BD78-89AD-9745-8408-AB46BD3AD00F}">
      <mc:AlternateContent xmlns:x12ac="http://schemas.microsoft.com/office/spreadsheetml/2011/1/ac" xmlns:mc="http://schemas.openxmlformats.org/markup-compatibility/2006">
        <mc:Choice Requires="x12ac">
          <x12ac:list>"€ 7,00", No,</x12ac:list>
        </mc:Choice>
        <mc:Fallback>
          <formula1>"€ 7,00, No,"</formula1>
        </mc:Fallback>
      </mc:AlternateContent>
    </dataValidation>
    <dataValidation type="list" allowBlank="1" showErrorMessage="1" sqref="G4:G64" xr:uid="{01E43518-F718-A34D-8A42-8D1B011E98D3}">
      <formula1>"30/04/2026, 01/05/2026, 02/05/2026"</formula1>
    </dataValidation>
    <dataValidation type="list" allowBlank="1" showErrorMessage="1" sqref="I4:I64" xr:uid="{54EB22FB-AF93-D34C-9C8C-59D000993352}">
      <formula1>"03/05/2026, 04/05/2026"</formula1>
    </dataValidation>
  </dataValidations>
  <pageMargins left="0.25" right="0.25" top="0.75" bottom="0.75" header="0.3" footer="0.3"/>
  <pageSetup paperSize="9" scale="61" firstPageNumber="0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515ec6-871b-45ab-9ca7-837a27332e92" xsi:nil="true"/>
    <lcf76f155ced4ddcb4097134ff3c332f xmlns="b9953fd5-3997-40b7-9f5d-046282575cc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10BD769D57AB4EA3379B1706B6F703" ma:contentTypeVersion="18" ma:contentTypeDescription="Creare un nuovo documento." ma:contentTypeScope="" ma:versionID="3b79955b0f49d671a0be8a88be97efe5">
  <xsd:schema xmlns:xsd="http://www.w3.org/2001/XMLSchema" xmlns:xs="http://www.w3.org/2001/XMLSchema" xmlns:p="http://schemas.microsoft.com/office/2006/metadata/properties" xmlns:ns2="ee749238-3574-4f45-924e-1771041e46df" xmlns:ns3="b9953fd5-3997-40b7-9f5d-046282575ccd" xmlns:ns4="3e515ec6-871b-45ab-9ca7-837a27332e92" targetNamespace="http://schemas.microsoft.com/office/2006/metadata/properties" ma:root="true" ma:fieldsID="550d594d14f7d641295259166d257383" ns2:_="" ns3:_="" ns4:_="">
    <xsd:import namespace="ee749238-3574-4f45-924e-1771041e46df"/>
    <xsd:import namespace="b9953fd5-3997-40b7-9f5d-046282575ccd"/>
    <xsd:import namespace="3e515ec6-871b-45ab-9ca7-837a27332e9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49238-3574-4f45-924e-1771041e46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53fd5-3997-40b7-9f5d-046282575c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7fccf6bc-b42b-46d7-94f7-08d9562b3f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15ec6-871b-45ab-9ca7-837a27332e9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f439626-0917-44bb-aee7-7556a4f99756}" ma:internalName="TaxCatchAll" ma:showField="CatchAllData" ma:web="3e515ec6-871b-45ab-9ca7-837a27332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DE4247-7D2A-9A4C-A7DA-384E2D3F9464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3e515ec6-871b-45ab-9ca7-837a27332e92"/>
    <ds:schemaRef ds:uri="http://schemas.openxmlformats.org/package/2006/metadata/core-properties"/>
    <ds:schemaRef ds:uri="http://schemas.microsoft.com/office/2006/metadata/properties"/>
    <ds:schemaRef ds:uri="b9953fd5-3997-40b7-9f5d-046282575ccd"/>
    <ds:schemaRef ds:uri="http://purl.org/dc/terms/"/>
    <ds:schemaRef ds:uri="ee749238-3574-4f45-924e-1771041e46df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A1435F3-5915-421A-8B2E-E1F3251FAC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AB2645-8D46-490B-B1B5-529D28872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749238-3574-4f45-924e-1771041e46df"/>
    <ds:schemaRef ds:uri="b9953fd5-3997-40b7-9f5d-046282575ccd"/>
    <ds:schemaRef ds:uri="3e515ec6-871b-45ab-9ca7-837a27332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PREZZI</vt:lpstr>
      <vt:lpstr>MODALITÀ PAGAMENTO</vt:lpstr>
      <vt:lpstr>ROOMING list - da compilare</vt:lpstr>
      <vt:lpstr>'ROOMING list - da compilare'!_03_gen</vt:lpstr>
      <vt:lpstr>'ROOMING list - da compilare'!Titoli_stampa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Kiklos 4</cp:lastModifiedBy>
  <cp:lastPrinted>2022-10-27T10:35:07Z</cp:lastPrinted>
  <dcterms:created xsi:type="dcterms:W3CDTF">2017-10-09T09:26:04Z</dcterms:created>
  <dcterms:modified xsi:type="dcterms:W3CDTF">2025-10-15T09:20:34Z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0x0101009610BD769D57AB4EA3379B1706B6F703</vt:lpwstr>
  </property>
  <property fmtid="{D5CDD505-2E9C-101B-9397-08002B2CF9AE}" pid="3" name="AuthorIds_UIVersion_2560">
    <vt:lpwstr>17</vt:lpwstr>
  </property>
  <property fmtid="{D5CDD505-2E9C-101B-9397-08002B2CF9AE}" pid="4" name="MediaServiceImageTags">
    <vt:lpwstr/>
  </property>
</Properties>
</file>